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927"/>
  <workbookPr defaultThemeVersion="124226"/>
  <mc:AlternateContent xmlns:mc="http://schemas.openxmlformats.org/markup-compatibility/2006">
    <mc:Choice Requires="x15">
      <x15ac:absPath xmlns:x15ac="http://schemas.microsoft.com/office/spreadsheetml/2010/11/ac" url="C:\Users\vilma.zupancic\OneDrive - Obcina Brezice\SLUZBA\JAVNA NAROČILA\NMV\OKIGJS\Dobovska cesta\RD\Popisi\"/>
    </mc:Choice>
  </mc:AlternateContent>
  <bookViews>
    <workbookView xWindow="0" yWindow="0" windowWidth="25200" windowHeight="11760" tabRatio="959"/>
  </bookViews>
  <sheets>
    <sheet name="REKAPITULACIJA" sheetId="18" r:id="rId1"/>
    <sheet name="E1. DV_BREŽICE " sheetId="22" r:id="rId2"/>
    <sheet name="E2. DV_ZAKOT_1_P18" sheetId="29" r:id="rId3"/>
    <sheet name="E3. DV_ZAKOT_1_P35" sheetId="30" r:id="rId4"/>
    <sheet name="E4. DV_CERKLJE" sheetId="31" r:id="rId5"/>
    <sheet name="E5. CESTNA_RAZSV" sheetId="32" r:id="rId6"/>
    <sheet name="F1. DV_BREŽICE" sheetId="27" r:id="rId7"/>
    <sheet name="F2. SN_KK_P18" sheetId="33" r:id="rId8"/>
    <sheet name="F3. SN_KK_P35" sheetId="34" r:id="rId9"/>
    <sheet name="F4. ZAŠČITA_NN" sheetId="35" r:id="rId10"/>
    <sheet name="F5. CESTNA_RAZSV" sheetId="36" r:id="rId11"/>
    <sheet name="F6. TK_KK" sheetId="37" r:id="rId12"/>
    <sheet name="F7. TK_KK_R" sheetId="40" r:id="rId13"/>
    <sheet name="F8. ZAŠČITA_TK" sheetId="38" r:id="rId14"/>
    <sheet name="F9. ZAŠČITA_T-2" sheetId="39" r:id="rId15"/>
    <sheet name="F10. SPLOŠNO" sheetId="28" r:id="rId16"/>
  </sheets>
  <definedNames>
    <definedName name="_xlnm.Print_Area" localSheetId="1">'E1. DV_BREŽICE '!$A$1:$F$44</definedName>
    <definedName name="_xlnm.Print_Area" localSheetId="2">'E2. DV_ZAKOT_1_P18'!$A$1:$F$22</definedName>
    <definedName name="_xlnm.Print_Area" localSheetId="3">'E3. DV_ZAKOT_1_P35'!$A$1:$F$23</definedName>
    <definedName name="_xlnm.Print_Area" localSheetId="4">'E4. DV_CERKLJE'!$A$1:$F$22</definedName>
    <definedName name="_xlnm.Print_Area" localSheetId="5">'E5. CESTNA_RAZSV'!$A$1:$F$57</definedName>
    <definedName name="_xlnm.Print_Area" localSheetId="6">'F1. DV_BREŽICE'!$A$1:$F$34</definedName>
    <definedName name="_xlnm.Print_Area" localSheetId="15">'F10. SPLOŠNO'!$A$1:$F$14</definedName>
    <definedName name="_xlnm.Print_Area" localSheetId="7">'F2. SN_KK_P18'!$A$1:$F$43</definedName>
    <definedName name="_xlnm.Print_Area" localSheetId="8">'F3. SN_KK_P35'!$A$1:$F$39</definedName>
    <definedName name="_xlnm.Print_Area" localSheetId="9">'F4. ZAŠČITA_NN'!$A$1:$F$32</definedName>
    <definedName name="_xlnm.Print_Area" localSheetId="10">'F5. CESTNA_RAZSV'!$A$1:$F$43</definedName>
    <definedName name="_xlnm.Print_Area" localSheetId="11">'F6. TK_KK'!$A$1:$F$31</definedName>
    <definedName name="_xlnm.Print_Area" localSheetId="12">'F7. TK_KK_R'!$A$1:$F$33</definedName>
    <definedName name="_xlnm.Print_Area" localSheetId="13">'F8. ZAŠČITA_TK'!$A$1:$F$32</definedName>
    <definedName name="_xlnm.Print_Area" localSheetId="14">'F9. ZAŠČITA_T-2'!$A$1:$F$22</definedName>
    <definedName name="_xlnm.Print_Area" localSheetId="0">REKAPITULACIJA!$A$1:$F$44</definedName>
    <definedName name="_xlnm.Print_Titles" localSheetId="1">'E1. DV_BREŽICE '!$1:$6</definedName>
    <definedName name="_xlnm.Print_Titles" localSheetId="2">'E2. DV_ZAKOT_1_P18'!$1:$6</definedName>
    <definedName name="_xlnm.Print_Titles" localSheetId="3">'E3. DV_ZAKOT_1_P35'!$1:$6</definedName>
    <definedName name="_xlnm.Print_Titles" localSheetId="4">'E4. DV_CERKLJE'!$1:$6</definedName>
    <definedName name="_xlnm.Print_Titles" localSheetId="5">'E5. CESTNA_RAZSV'!$1:$6</definedName>
    <definedName name="_xlnm.Print_Titles" localSheetId="6">'F1. DV_BREŽICE'!$1:$6</definedName>
    <definedName name="_xlnm.Print_Titles" localSheetId="15">'F10. SPLOŠNO'!$1:$6</definedName>
    <definedName name="_xlnm.Print_Titles" localSheetId="7">'F2. SN_KK_P18'!$1:$6</definedName>
    <definedName name="_xlnm.Print_Titles" localSheetId="8">'F3. SN_KK_P35'!$1:$6</definedName>
    <definedName name="_xlnm.Print_Titles" localSheetId="9">'F4. ZAŠČITA_NN'!$1:$6</definedName>
    <definedName name="_xlnm.Print_Titles" localSheetId="10">'F5. CESTNA_RAZSV'!$1:$6</definedName>
    <definedName name="_xlnm.Print_Titles" localSheetId="11">'F6. TK_KK'!$1:$6</definedName>
    <definedName name="_xlnm.Print_Titles" localSheetId="12">'F7. TK_KK_R'!$1:$6</definedName>
    <definedName name="_xlnm.Print_Titles" localSheetId="13">'F8. ZAŠČITA_TK'!$1:$6</definedName>
    <definedName name="_xlnm.Print_Titles" localSheetId="14">'F9. ZAŠČITA_T-2'!$1:$6</definedName>
    <definedName name="_xlnm.Print_Titles" localSheetId="0">REKAPITULACIJA!$1:$6</definedName>
  </definedNames>
  <calcPr calcId="171027"/>
</workbook>
</file>

<file path=xl/calcChain.xml><?xml version="1.0" encoding="utf-8"?>
<calcChain xmlns="http://schemas.openxmlformats.org/spreadsheetml/2006/main">
  <c r="A11" i="28" l="1"/>
  <c r="A19" i="39"/>
  <c r="A17" i="39"/>
  <c r="A15" i="39"/>
  <c r="A13" i="39"/>
  <c r="A29" i="38"/>
  <c r="A27" i="38"/>
  <c r="A25" i="38"/>
  <c r="A23" i="38"/>
  <c r="A21" i="38"/>
  <c r="A19" i="38"/>
  <c r="A17" i="38"/>
  <c r="A15" i="38"/>
  <c r="A13" i="38"/>
  <c r="A30" i="40"/>
  <c r="A28" i="40"/>
  <c r="A26" i="40"/>
  <c r="A24" i="40"/>
  <c r="A22" i="40"/>
  <c r="A20" i="40"/>
  <c r="A16" i="40"/>
  <c r="A14" i="40"/>
  <c r="A12" i="40"/>
  <c r="A29" i="37"/>
  <c r="A27" i="37"/>
  <c r="A25" i="37"/>
  <c r="A23" i="37"/>
  <c r="A21" i="37"/>
  <c r="A19" i="37"/>
  <c r="A15" i="37"/>
  <c r="A13" i="37"/>
  <c r="A39" i="36"/>
  <c r="A37" i="36"/>
  <c r="A35" i="36"/>
  <c r="A33" i="36"/>
  <c r="A31" i="36"/>
  <c r="A29" i="36"/>
  <c r="A25" i="36"/>
  <c r="A21" i="36"/>
  <c r="A15" i="36"/>
  <c r="A13" i="36"/>
  <c r="A11" i="36"/>
  <c r="A29" i="35"/>
  <c r="A27" i="35"/>
  <c r="A25" i="35"/>
  <c r="A23" i="35"/>
  <c r="A21" i="35"/>
  <c r="A19" i="35"/>
  <c r="A15" i="35"/>
  <c r="A13" i="35"/>
  <c r="A11" i="35"/>
  <c r="A35" i="34"/>
  <c r="A33" i="34"/>
  <c r="A31" i="34"/>
  <c r="A29" i="34"/>
  <c r="A27" i="34"/>
  <c r="A25" i="34"/>
  <c r="A23" i="34"/>
  <c r="A19" i="34"/>
  <c r="A15" i="34"/>
  <c r="A13" i="34"/>
  <c r="A11" i="34"/>
  <c r="A39" i="33"/>
  <c r="A37" i="33"/>
  <c r="A35" i="33"/>
  <c r="A33" i="33"/>
  <c r="A31" i="33"/>
  <c r="A29" i="33"/>
  <c r="A27" i="33"/>
  <c r="A21" i="33"/>
  <c r="A15" i="33"/>
  <c r="A13" i="33"/>
  <c r="A11" i="33"/>
  <c r="A30" i="27"/>
  <c r="A28" i="27"/>
  <c r="A26" i="27"/>
  <c r="A24" i="27"/>
  <c r="A22" i="27"/>
  <c r="A20" i="27"/>
  <c r="A16" i="27"/>
  <c r="A14" i="27"/>
  <c r="A12" i="27"/>
  <c r="A17" i="31"/>
  <c r="A15" i="31"/>
  <c r="A13" i="31"/>
  <c r="A11" i="31"/>
  <c r="A17" i="30"/>
  <c r="A15" i="30"/>
  <c r="A13" i="30"/>
  <c r="A11" i="30"/>
  <c r="A17" i="29"/>
  <c r="A15" i="29"/>
  <c r="A13" i="29"/>
  <c r="A11" i="29"/>
  <c r="A9" i="32" l="1"/>
  <c r="A9" i="31"/>
  <c r="A9" i="30"/>
  <c r="A11" i="32" l="1"/>
  <c r="F19" i="36"/>
  <c r="A13" i="32" l="1"/>
  <c r="A15" i="32"/>
  <c r="A19" i="32"/>
  <c r="A17" i="32"/>
  <c r="F30" i="32"/>
  <c r="A30" i="32" l="1"/>
  <c r="A25" i="32"/>
  <c r="F49" i="32"/>
  <c r="A35" i="32" l="1"/>
  <c r="B32" i="18"/>
  <c r="B31" i="18"/>
  <c r="B30" i="18"/>
  <c r="B29" i="18"/>
  <c r="B28" i="18"/>
  <c r="B27" i="18"/>
  <c r="B26" i="18"/>
  <c r="B25" i="18"/>
  <c r="B24" i="18"/>
  <c r="B19" i="18"/>
  <c r="B18" i="18"/>
  <c r="B17" i="18"/>
  <c r="B16" i="18"/>
  <c r="F13" i="38"/>
  <c r="A10" i="40"/>
  <c r="B32" i="40"/>
  <c r="F30" i="40"/>
  <c r="F28" i="40"/>
  <c r="F26" i="40"/>
  <c r="F24" i="40"/>
  <c r="D22" i="40"/>
  <c r="F22" i="40" s="1"/>
  <c r="F20" i="40"/>
  <c r="F18" i="40"/>
  <c r="F14" i="40"/>
  <c r="F12" i="40"/>
  <c r="F10" i="40"/>
  <c r="B21" i="39"/>
  <c r="F19" i="39"/>
  <c r="F17" i="39"/>
  <c r="F15" i="39"/>
  <c r="F13" i="39"/>
  <c r="F11" i="39"/>
  <c r="A11" i="39"/>
  <c r="B31" i="38"/>
  <c r="F29" i="38"/>
  <c r="F27" i="38"/>
  <c r="F25" i="38"/>
  <c r="F23" i="38"/>
  <c r="D21" i="38"/>
  <c r="F21" i="38" s="1"/>
  <c r="F19" i="38"/>
  <c r="F17" i="38"/>
  <c r="F15" i="38"/>
  <c r="F11" i="38"/>
  <c r="A11" i="38"/>
  <c r="B31" i="37"/>
  <c r="F29" i="37"/>
  <c r="F27" i="37"/>
  <c r="F25" i="37"/>
  <c r="F23" i="37"/>
  <c r="D21" i="37"/>
  <c r="F21" i="37" s="1"/>
  <c r="F19" i="37"/>
  <c r="F17" i="37"/>
  <c r="F13" i="37"/>
  <c r="F11" i="37"/>
  <c r="F9" i="37"/>
  <c r="A9" i="37"/>
  <c r="A11" i="37" s="1"/>
  <c r="B41" i="36"/>
  <c r="F39" i="36"/>
  <c r="F37" i="36"/>
  <c r="F35" i="36"/>
  <c r="F33" i="36"/>
  <c r="F31" i="36"/>
  <c r="F29" i="36"/>
  <c r="F27" i="36"/>
  <c r="F23" i="36"/>
  <c r="F17" i="36"/>
  <c r="F13" i="36"/>
  <c r="F11" i="36"/>
  <c r="F9" i="36"/>
  <c r="A9" i="36"/>
  <c r="B31" i="35"/>
  <c r="F29" i="35"/>
  <c r="F27" i="35"/>
  <c r="F25" i="35"/>
  <c r="F23" i="35"/>
  <c r="F21" i="35"/>
  <c r="F19" i="35"/>
  <c r="F17" i="35"/>
  <c r="F13" i="35"/>
  <c r="F11" i="35"/>
  <c r="F9" i="35"/>
  <c r="A9" i="35"/>
  <c r="B37" i="34"/>
  <c r="F35" i="34"/>
  <c r="F33" i="34"/>
  <c r="F31" i="34"/>
  <c r="F29" i="34"/>
  <c r="D27" i="34"/>
  <c r="F27" i="34" s="1"/>
  <c r="F25" i="34"/>
  <c r="F23" i="34"/>
  <c r="F21" i="34"/>
  <c r="F19" i="34"/>
  <c r="F17" i="34"/>
  <c r="F13" i="34"/>
  <c r="F11" i="34"/>
  <c r="F9" i="34"/>
  <c r="A9" i="34"/>
  <c r="B41" i="33"/>
  <c r="F39" i="33"/>
  <c r="F37" i="33"/>
  <c r="F35" i="33"/>
  <c r="F33" i="33"/>
  <c r="D31" i="33"/>
  <c r="F31" i="33" s="1"/>
  <c r="F29" i="33"/>
  <c r="F27" i="33"/>
  <c r="F25" i="33"/>
  <c r="F23" i="33"/>
  <c r="F19" i="33"/>
  <c r="F17" i="33"/>
  <c r="F13" i="33"/>
  <c r="F11" i="33"/>
  <c r="F9" i="33"/>
  <c r="F41" i="32"/>
  <c r="F39" i="32"/>
  <c r="F11" i="32"/>
  <c r="B55" i="32"/>
  <c r="F53" i="32"/>
  <c r="F51" i="32"/>
  <c r="F47" i="32"/>
  <c r="F37" i="32"/>
  <c r="F35" i="32"/>
  <c r="F25" i="32"/>
  <c r="F19" i="32"/>
  <c r="F17" i="32"/>
  <c r="F15" i="32"/>
  <c r="F13" i="32"/>
  <c r="F9" i="32"/>
  <c r="B20" i="31"/>
  <c r="F17" i="31"/>
  <c r="F15" i="31"/>
  <c r="F13" i="31"/>
  <c r="F11" i="31"/>
  <c r="F9" i="31"/>
  <c r="B20" i="30"/>
  <c r="F17" i="30"/>
  <c r="F15" i="30"/>
  <c r="F13" i="30"/>
  <c r="F11" i="30"/>
  <c r="F9" i="30"/>
  <c r="B19" i="29"/>
  <c r="F17" i="29"/>
  <c r="F15" i="29"/>
  <c r="F13" i="29"/>
  <c r="F11" i="29"/>
  <c r="F9" i="29"/>
  <c r="A9" i="29"/>
  <c r="F31" i="38" l="1"/>
  <c r="F21" i="39"/>
  <c r="F31" i="18" s="1"/>
  <c r="F55" i="32"/>
  <c r="F19" i="18" s="1"/>
  <c r="A37" i="32"/>
  <c r="F30" i="18"/>
  <c r="F32" i="40"/>
  <c r="F29" i="18" s="1"/>
  <c r="F31" i="37"/>
  <c r="F28" i="18" s="1"/>
  <c r="F41" i="36"/>
  <c r="F27" i="18" s="1"/>
  <c r="F31" i="35"/>
  <c r="F26" i="18" s="1"/>
  <c r="F37" i="34"/>
  <c r="F25" i="18" s="1"/>
  <c r="F41" i="33"/>
  <c r="F24" i="18" s="1"/>
  <c r="F20" i="31"/>
  <c r="F18" i="18" s="1"/>
  <c r="F20" i="30"/>
  <c r="F17" i="18" s="1"/>
  <c r="F19" i="29"/>
  <c r="F16" i="18" s="1"/>
  <c r="B23" i="18"/>
  <c r="A10" i="27"/>
  <c r="B32" i="27"/>
  <c r="F30" i="27"/>
  <c r="F28" i="27"/>
  <c r="F26" i="27"/>
  <c r="F24" i="27"/>
  <c r="F22" i="27"/>
  <c r="F20" i="27"/>
  <c r="F18" i="27"/>
  <c r="F14" i="27"/>
  <c r="F12" i="27"/>
  <c r="F10" i="27"/>
  <c r="A41" i="32" l="1"/>
  <c r="A47" i="32" s="1"/>
  <c r="A49" i="32" s="1"/>
  <c r="A51" i="32" s="1"/>
  <c r="A53" i="32" s="1"/>
  <c r="A39" i="32"/>
  <c r="F32" i="27"/>
  <c r="F23" i="18" s="1"/>
  <c r="F11" i="28" l="1"/>
  <c r="B22" i="18"/>
  <c r="B33" i="18" s="1"/>
  <c r="A39" i="22"/>
  <c r="B15" i="18"/>
  <c r="B41" i="22"/>
  <c r="A9" i="28" l="1"/>
  <c r="F9" i="28" l="1"/>
  <c r="F39" i="22" l="1"/>
  <c r="B13" i="28" l="1"/>
  <c r="B14" i="18" l="1"/>
  <c r="B20" i="18" s="1"/>
  <c r="A14" i="18"/>
  <c r="F41" i="22" l="1"/>
  <c r="F15" i="18" s="1"/>
  <c r="F20" i="18" s="1"/>
  <c r="G19" i="18" l="1"/>
  <c r="F13" i="28" l="1"/>
  <c r="F32" i="18" s="1"/>
  <c r="F33" i="18" s="1"/>
  <c r="F36" i="18" l="1"/>
  <c r="F38" i="18" s="1"/>
  <c r="I36" i="18"/>
  <c r="A9" i="33"/>
</calcChain>
</file>

<file path=xl/sharedStrings.xml><?xml version="1.0" encoding="utf-8"?>
<sst xmlns="http://schemas.openxmlformats.org/spreadsheetml/2006/main" count="451" uniqueCount="163">
  <si>
    <t>Andrej Molan, el.teh.</t>
  </si>
  <si>
    <t>Copyright©  Savaprojekt</t>
  </si>
  <si>
    <t xml:space="preserve"> </t>
  </si>
  <si>
    <t>E</t>
  </si>
  <si>
    <t>KOL</t>
  </si>
  <si>
    <t>CENA</t>
  </si>
  <si>
    <t>VREDNOST</t>
  </si>
  <si>
    <t/>
  </si>
  <si>
    <t>kpl</t>
  </si>
  <si>
    <t>POSTAVKA</t>
  </si>
  <si>
    <t>SPLOŠNO:</t>
  </si>
  <si>
    <t>kom</t>
  </si>
  <si>
    <t>m</t>
  </si>
  <si>
    <t>m3</t>
  </si>
  <si>
    <t xml:space="preserve">- V ceno po enoti mere je zajeta dobava in montaža materiala ter opreme </t>
  </si>
  <si>
    <t xml:space="preserve">  s pom. deli in drobnim materialom.</t>
  </si>
  <si>
    <t xml:space="preserve">- Vsa oprema in material se mora dobaviti z vsemi ustreznimi certifikati, </t>
  </si>
  <si>
    <t xml:space="preserve">  atesti, garancijami, navodili za obratovanje, vzdrževanje, posluževanje </t>
  </si>
  <si>
    <t xml:space="preserve">  in servisiranje (v skladu z veljavno zakonodajo in zahtevami naročnika).</t>
  </si>
  <si>
    <t>- Pri opremi in materialu je potrebno upoštevati stroške meritev, preizkusa</t>
  </si>
  <si>
    <t xml:space="preserve">  in zagona, vključno s pridobitvijo ustreznih certifikatov in potrdil s</t>
  </si>
  <si>
    <t xml:space="preserve">  strani pooblaščenih institucij.</t>
  </si>
  <si>
    <t>- Pri izvedbi je potrebno upoštevati stroške vseh pripravljalnih in</t>
  </si>
  <si>
    <t xml:space="preserve">  zaključnih del (vključno z usklajevanjem z ostalimi izvajalci na objektu)</t>
  </si>
  <si>
    <t xml:space="preserve">  ter vse transportne, skladiščne, zavarovalne in ostale splošne stroške.</t>
  </si>
  <si>
    <t>REKAPITULACIJA</t>
  </si>
  <si>
    <t>Izdelal:</t>
  </si>
  <si>
    <t>GRADBENA DELA</t>
  </si>
  <si>
    <t>Zakoličevanje trase kabelske kanalizacije po situaciji</t>
  </si>
  <si>
    <t>Dobava in vmetavanje peska pod kabelsko kanalizacijo ter zasip s peskom v debelini 10+10 cm, obračun z vsemi pomožnimi deli, prenosi in materiala</t>
  </si>
  <si>
    <t>Dobava in polaganje kabelske kanalizacije iz zaščitne PVC cevi z opozorilnim trakom, skupaj z vsemi pomožnimi deli, prenosi in materialom</t>
  </si>
  <si>
    <t>Zasip jarkov s selekcioniranim materialom iz izkopa v plasteh z nabijanjem</t>
  </si>
  <si>
    <t>Odvoz odvečnega materiala iz izkopa za kab. kanalizacijo in jaške na deponijo oddaljeno do 10 km, skupaj z nakladanjem, zavračanjem in razstiranjem, vključno s stroški 
deponije</t>
  </si>
  <si>
    <t>Dodatek za izkop na trasah v bližini ostalih komunalnih vodov</t>
  </si>
  <si>
    <t>- V primeru, da izvajalec del poda predlog za spremembo rešitev ali opreme,</t>
  </si>
  <si>
    <t>je na svoje stroške dolžan izdelati ali pridobiti:</t>
  </si>
  <si>
    <r>
      <t xml:space="preserve">  - </t>
    </r>
    <r>
      <rPr>
        <sz val="9"/>
        <rFont val="Courier New"/>
        <family val="3"/>
        <charset val="238"/>
      </rPr>
      <t>strokovne rešitve in izračune s strani strokovne in licencirane osebe (po ZGO),</t>
    </r>
  </si>
  <si>
    <r>
      <t xml:space="preserve">  -</t>
    </r>
    <r>
      <rPr>
        <sz val="9"/>
        <rFont val="Courier New"/>
        <family val="3"/>
        <charset val="238"/>
      </rPr>
      <t> podati dokazila o ustreznosti in vsaj enakovredni kvaliteti s projektom</t>
    </r>
  </si>
  <si>
    <t xml:space="preserve">    predvidenimi rešitvami,</t>
  </si>
  <si>
    <r>
      <t xml:space="preserve">  - </t>
    </r>
    <r>
      <rPr>
        <sz val="9"/>
        <rFont val="Courier New"/>
        <family val="3"/>
        <charset val="238"/>
      </rPr>
      <t>naročniku in nadzorniku dostavi vzorčne primere s projektom predvidene opreme</t>
    </r>
  </si>
  <si>
    <t xml:space="preserve">    in vzorce eventualno predlagane opreme,</t>
  </si>
  <si>
    <r>
      <t xml:space="preserve">  - </t>
    </r>
    <r>
      <rPr>
        <sz val="9"/>
        <rFont val="Courier New"/>
        <family val="3"/>
        <charset val="238"/>
      </rPr>
      <t>projektantu naročiti dela vezana na potrditev sprememb,</t>
    </r>
  </si>
  <si>
    <t xml:space="preserve">    v kolikor ni že potrjeno s strani odgovornega nadzornika.</t>
  </si>
  <si>
    <t xml:space="preserve">- Za vse spremembe in ustrezno delovanje, pogojeno s spremembami, </t>
  </si>
  <si>
    <t xml:space="preserve">  je izključno odgovoren predlagatelj opreme.</t>
  </si>
  <si>
    <t>POPIS MATERIALA IN DEL S PROJEKTANTSKIM PREDRAČUNOM</t>
  </si>
  <si>
    <r>
      <t xml:space="preserve">Izkop jarka dim. 1,0x0,4m za kabelsko kanalizacijo v zemlji III ktg z delno ročnim (15%) delno strojnim (85%) izkopom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</si>
  <si>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Izvedba gradbenih posegov ob obstoječih kablih, komplet z vsemi deli in materialom.</t>
  </si>
  <si>
    <t>Ročni izkop jarka globine 1,0 m, dolžine do 3m, za ugotavljaje poteka komunalnih vodov ter zasip jarka z izkopanim materialom z utrjevanjem po plasteh 20-25 cm in ureditev terena v 
prvotno stanje</t>
  </si>
  <si>
    <t>ELEKTRO DEL</t>
  </si>
  <si>
    <t>Dobava in polaganje kabla NAYY-J 4x16+2,5mm2 v zaščitne cevi</t>
  </si>
  <si>
    <t>Valjanec Fe/Zn 25x4 mm, položen v skupni jarek s traso javne razsvetljave</t>
  </si>
  <si>
    <t>Križna sponka tip KON01 dim. 58x58/3 z antikoruzijsko zaščito z dekordal trakom</t>
  </si>
  <si>
    <t>kos</t>
  </si>
  <si>
    <t xml:space="preserve">Izvedba stika za ozemljitev kovinskih stebrov JR </t>
  </si>
  <si>
    <t xml:space="preserve">Dobava in montaža stebra (h=5m),s pritrdilno prirobnico, el. mini razdelilcem z EZN 25/6A varovalko, kablom NYY 3x2,5mm2 (l=6m), antikorozijsko zaščiten z vročim cinkanjem (pocinkan), komplet z vsem potrebnim materialom za montažo na betonski temelj
</t>
  </si>
  <si>
    <t>El. meritve, meritve osvetljenosti, preizkus funkcionalnosti, atesti, izjave ter storitve pooblaščenega preglednika po Pravilniku o zahtevah za NN inštalacije v stavbah</t>
  </si>
  <si>
    <t>Drobni material, manipulativni stroški, skladiščenje materiala ter ureditev gradbišča.
(ocena ca. 3% predračunske vrednosti)</t>
  </si>
  <si>
    <t>Dobava in polaganje zaščitnih cevi z opozorilnim trakom, skupaj z vsemi pomožnimi deli, prenosi in materialom</t>
  </si>
  <si>
    <t>- 1x PE-63</t>
  </si>
  <si>
    <t>Izdelava temelja svetilke v kompletu:</t>
  </si>
  <si>
    <t>Izkop zemlje III. ktg. dobava in vgrajevanje betona C25/30, skupaj s sidrnimi vijaki M-10 ter vgradnja PVC cevi fi-63 mm po detajlu PZI.</t>
  </si>
  <si>
    <t xml:space="preserve">Izdelava bet.kab. AB jaška velikosti fi-60cm in globine 80cm, betoniranje, vgradnja LTŽ pokrova, 
izdelava uvodnih oken, komplet z izkopom in z dobavo vsega potrebnega materiala </t>
  </si>
  <si>
    <t>Izdelava geodetskega posnetka trase javne razsvetljave za kataster komunalnih naprav, sprotno s potekom gradnje, (vključno z višinskimi kotami)</t>
  </si>
  <si>
    <t>- temelj za steber svetilke (h=5m) dim fi-80cm, h=1,05m</t>
  </si>
  <si>
    <t>Zakoličevanje trase obstoječega NN omrežja po situaciji in po navodilih upravljalca omrežja na tem območju - Elektro Celje</t>
  </si>
  <si>
    <r>
      <t xml:space="preserve">Izkop jarka dim. 1,0x0,4m za kabelsko kanalizacijo v zemlji III ktg delno ročni izkop (40%), delno strojni izkop (60%) na trasi NN omrežja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</si>
  <si>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Dobava in polaganje zaščitne PVC cevi v izkopan jarek, razrez ene cevi, ročna položitev obstoječega kabla v cev, obbetoniranje cevi, polaganje opozorilnega traka, skupaj z vsemi pomožnimi deli, prenosi in materialom</t>
  </si>
  <si>
    <t>Ročni izkop jarka globine 1,0 m, dolžine do 3 m, za ugotavljaje poteka obsotječega NN omrežja ter zasip jarka z izkopanim materialom z utrjevanjem po plasteh 20-25 cm in ureditev terena v 
prvotno stanje</t>
  </si>
  <si>
    <t>Nadzor s strani predstavnika upravljalca NN omrežja - Elektro Celje d.d.</t>
  </si>
  <si>
    <t>Izdelava geodetskega posnetka zaščite NN omrežja, komplet</t>
  </si>
  <si>
    <t>- 1x PVC-110</t>
  </si>
  <si>
    <t>Dobava in polaganje kabelske kanalizacije iz zaščitne cevi z opozorilnim trakom, skupaj z vsemi pomožnimi deli, prenosi in materialom</t>
  </si>
  <si>
    <r>
      <t xml:space="preserve">Izkop jarka dim. 1,0x0,4m za kabelsko kanalizacijo v zemlji III ktg z delno ročnim (25%) delno strojnim (75%) izkopom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</si>
  <si>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4 - NAČRT ELEKTRIČNIH INŠTALACIJ IN ELEKTRIČNE OPREME</t>
  </si>
  <si>
    <t>C.</t>
  </si>
  <si>
    <t>Identifikacija in zakoličba vseh obstoječih komunalnih vodov na tangiranem območju s sodelovanjem upravljalcev posameznega komunalnega voda.</t>
  </si>
  <si>
    <t>ur</t>
  </si>
  <si>
    <t xml:space="preserve">Priprava dokumentacije za potrebe izdelave PID-a  vključno z vsemi vrisanimi shemami, spremembami,..., seznama z opisom sprememb ter predaja projektantskemu podjetju 
(za celoten načrt električnih instalacij).
</t>
  </si>
  <si>
    <t xml:space="preserve">Dobava in montaža stebra (h=8m),s pritrdilno prirobnico, el. mini razdelilcem z EZN 25/6A varovalko, kablom NYY 3x2,5mm2 (l=9m), antikorozijsko zaščiten z vročim cinkanjem (pocinkan), komplet z vsem potrebnim materialom za montažo na betonski temelj
</t>
  </si>
  <si>
    <t>Dobava in montaža kabelske odcepne spojke samokrčne - 1kV tip EPKJ 0235 za kabel 4x16-35 mm2 komplet z ustreznim priborom in materialom</t>
  </si>
  <si>
    <t>Zakoličevanje trase kabelske kanalizacije cestne razsvetljave po situaciji</t>
  </si>
  <si>
    <r>
      <t xml:space="preserve">Izkop jarka dim. 1,0x0,4m za kabelsko kanalizacijo v zemlji III ktg z delno ročnim (20%) delno strojnim (80%) izkopom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</si>
  <si>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 temelj za steber svetilke (h=8m) dim fi-100cm, h=1,4m</t>
  </si>
  <si>
    <t>- 1x PVC-125 - rumene barve</t>
  </si>
  <si>
    <t>Zatesnitev cevi kabelske kanalizacije</t>
  </si>
  <si>
    <t>Odvoz odvečnega materiala iz izkopa za kab. kanalizacijo, temeljev in jaške na deponijo oddaljeno do 10 km, skupaj z nakladanjem, zavračanjem in razstiranjem, vključno s stroški 
deponije</t>
  </si>
  <si>
    <t>Izdelava geodetskega posnetka trase TK kabelske kanalizacije za kataster komunalnih naprav, sprotno s potekom gradnje, (vključno z višinskimi kotami)</t>
  </si>
  <si>
    <t>Zakoličevanje obstoječe trase TK kabelske kanalizacije s strani upravljalca omrežja - Telekom Slovenije, komplet</t>
  </si>
  <si>
    <t xml:space="preserve">Opomba: TK omrežje je na tangiranem območju v celoti položeno v kabelsko kanalizacijo. V popisu del so zajete količine za dodatno zaščito TK omrežja pri rekonstrukciji ceste. Morebitne poškodbe omrežja oz. kabelske kanalizacije niso zajete v popisu del. </t>
  </si>
  <si>
    <t>Obbetoniranje obstoječe TK kabelske kanalizacije z betonom C15/20, komplet z vsemi pomožnimi deli in materiali</t>
  </si>
  <si>
    <t>Nadzor s strani predstavnika upravljalca TK omrežja - Telekom Slovenije d.d.</t>
  </si>
  <si>
    <t xml:space="preserve">Opomba: T-2 omrežje je na tangiranem območju v celoti položeno v kabelsko kanalizacijo. V popisu del so zajete količine za dodatno zaščito T-2 omrežja pri rekonstrukciji ceste. Morebitne poškodbe omrežja oz. kabelske kanalizacije niso zajete v popisu del. </t>
  </si>
  <si>
    <t>Zakoličevanje obstoječe trase T-2 kabelske kanalizacije s strani upravljalca omrežja - T-2, d.o.o., komplet</t>
  </si>
  <si>
    <t>Prilagotitev pokrovov obstoječih jaškov nivoju rekonstruirane ceste, komplet z vsemi pomožnimi deli in materiali</t>
  </si>
  <si>
    <t>Nadzor s strani predstavnika upravljalca omrežja - T-2 d.o.o.</t>
  </si>
  <si>
    <t>Manipulativni stroški zaradi priklopov in odklopov SN kablovodov, vključno s stroški soglasij in stroški upravljalca vodov</t>
  </si>
  <si>
    <t>Dobava in polaganje kablovoda 3x1xXHE 49A-150mm2, uvlečen v kabelsko kanalizacijo, komplet z vsemi deli</t>
  </si>
  <si>
    <t>Kabelska spojka samokrčna RAYCHEM 20 kV tip SXSU 5131 (120 - 240mm2) komplet z ustreznim materialom in priborom</t>
  </si>
  <si>
    <t>Označevanje kablov v kabelskih jaških, komplet</t>
  </si>
  <si>
    <t>Končne el. meritve SN kablovodov in preverjanje ustreznosti zaščitnih naprav, njihova nastavitev in izdelava merilnih rezultatov</t>
  </si>
  <si>
    <t>Zakoličevanje trase obstoječega SN kablovoda po situaciji in po navodilih upravljalca omrežja na tem območju - Elektro Celje</t>
  </si>
  <si>
    <r>
      <t xml:space="preserve">Izkop jarka dim. 1,0x0,6m za kabelsko kanalizacijo v zemlji III ktg delno ročni izkop (40%), delno strojni izkop (60%) na trasi SN omrežja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</si>
  <si>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- 3x PVC-160</t>
  </si>
  <si>
    <t>Dobava in polaganje zaščitne PVC cevi v izkopan jarek, razrez cevi, ročna položitev obstoječih kablov v cevi, obbetoniranje cevi, polaganje opozorilnega traku, skupaj z vsemi pomožnimi deli, prenosi in materialom</t>
  </si>
  <si>
    <t>Izdelava geodetskega posnetka zaščite SN omrežja, komplet</t>
  </si>
  <si>
    <r>
      <t xml:space="preserve">Izkop jarka dim. 1,4x1,0m za kabelsko kanalizacijo v zemlji III ktg z delno ročnim (15%) delno strojnim (85%) izkopom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</si>
  <si>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- 4x PVC fi-160</t>
  </si>
  <si>
    <t>- 2x4 PVC fi-160</t>
  </si>
  <si>
    <t>- jašek dimenzij  1,6x1,6x1,5m s težkim  pokrovom</t>
  </si>
  <si>
    <t>- jašek dimenzij  1,2x1,2x1,2m s težkim  pokrovom</t>
  </si>
  <si>
    <t>Zatesnitev cevi kabelske kanalizacije (vodotesno in proti glodalcem)</t>
  </si>
  <si>
    <t xml:space="preserve">Izdelava betonskega kabelskega jaška v III. ktg zemljišča s 70% strojnega in 30% ročnega izkopa, betoniranje, vgradnja LŽ pokrova, 4 kosi pocinkanih pomičnih soh in 4 kosi konzol, izdelava uvodov cevi in odvoz viška materiala ter ureditev okolice </t>
  </si>
  <si>
    <t>Izdelava geodetskega posnetka trase SN kabelske kanalizacije za kataster komunalnih naprav, sprotno s potekom gradnje, (vključno z višinskimi kotami)</t>
  </si>
  <si>
    <r>
      <t xml:space="preserve">Izkop jarka dim. 1,2x1,0m za kabelsko kanalizacijo v zemlji III ktg z delno ročnim (15%) delno strojnim (85%) izkopom s pravilnim odsekovanjem stranic in dna izkopa ter odlaganje ob rob izkopa, obračun v </t>
    </r>
    <r>
      <rPr>
        <sz val="9"/>
        <rFont val="Courier New"/>
        <family val="3"/>
        <charset val="238"/>
      </rPr>
      <t>raščenem</t>
    </r>
    <r>
      <rPr>
        <sz val="9"/>
        <color indexed="8"/>
        <rFont val="Courier New"/>
        <family val="3"/>
        <charset val="238"/>
      </rPr>
      <t xml:space="preserve"> stanju</t>
    </r>
  </si>
  <si>
    <t>- jašek dimenzij  1,2x1,6x1,5m s težkim  pokrovom</t>
  </si>
  <si>
    <t>Dobava in polaganje kabla NAYY-J 4x35+2,5mm2 v zaščitne cevi</t>
  </si>
  <si>
    <t xml:space="preserve">Dobava in montaža stebra (h=8m),s pritrdilno prirobnico, el. mini razdelilcem z EZN 25/6A varovalko ter EZN 25/3x10A, kablom NYY 3x2,5mm2 (l=9m), antikorozijsko zaščiten z vročim cinkanjem (pocinkan), komplet z vsem potrebnim materialom za montažo na betonski temelj
</t>
  </si>
  <si>
    <t xml:space="preserve">Dobava in montaža povoznega utripalnika LED (6kom), robustne konstrukcije za zahtevne okoljske in klimatske pogoje, primeren za ceste, odporen na pluženjenačin delovanja utripajoče, število LED 8, barva LED oranžna, napajanje 24VDC, </t>
  </si>
  <si>
    <t xml:space="preserve">dimenzije fi-160.5mm x 100mm, teža 3kg, projekcija 5,5mm, minimalna globina vgradnje 100mm, aluminijsko ohišje, osrednji del iz nerjavečega jekla, IP68, mehanska odpornost 120 ton, </t>
  </si>
  <si>
    <t>E5. CESTNA RAZSVETLJAVA</t>
  </si>
  <si>
    <t>E4. SN KABLOVOD - DV 20kV CERKLJE</t>
  </si>
  <si>
    <t>E3. SN KABLOVOD - DV 20kV ZAKOT 1 (P35-P38)</t>
  </si>
  <si>
    <t>E2. SN KABLOVOD - DV 20kV ZAKOT 1 (P18-P24)</t>
  </si>
  <si>
    <t>E1. SN KABLOVOD - DV 20kV BREŽICE</t>
  </si>
  <si>
    <t>E.</t>
  </si>
  <si>
    <t>F.</t>
  </si>
  <si>
    <t>F1. ZAŠČITA SN KABLOVODA - DV 20kV BREŽICE</t>
  </si>
  <si>
    <t>F2. SN KABELSKA KANALIZACIJA (P18-P24)</t>
  </si>
  <si>
    <t>F3. SN KABELSKA KANALIZACIJA (P35-P38)</t>
  </si>
  <si>
    <t>F4. ZAŠČITA NN OMREŽJA</t>
  </si>
  <si>
    <t>F5. CESTNA RAZSVETLJAVA</t>
  </si>
  <si>
    <t>F6. TK KABELSKA KANALIZACIJA</t>
  </si>
  <si>
    <t>Opomba: Zračno TK omrežje načeloma ne bo tangirano. V popisu del so zajete količine za izvedbo nove TK kab.kan. pri rekonstrukciji ceste. Kabelska kanalizacija je predvidena z kasnejšo prestavitev zračnega omrežja v kab. kanalizacijo.</t>
  </si>
  <si>
    <t>Opomba: V popisu del je zajeta izvedba kabelske kanalizacije, ki ni obdelana v projektu in se izvede po potrebi in ob potrditvi nadzora!</t>
  </si>
  <si>
    <t>F7. KABELSKA KANALIZACIJA - REZ.</t>
  </si>
  <si>
    <t>- 1x PVC-125</t>
  </si>
  <si>
    <t>Izdelava geodetskega posnetka trase kabelske kanalizacije za kataster komunalnih naprav, sprotno s potekom gradnje, (vključno z višinskimi kotami)</t>
  </si>
  <si>
    <t>F8. ZAŠČITA OBSTOJEČEGA TK OMREŽJA</t>
  </si>
  <si>
    <t>F9. ZAŠČITA OBSTOJEČEGA T-2 OMREŽJA</t>
  </si>
  <si>
    <t>F10. SPLOŠNO</t>
  </si>
  <si>
    <t>NEPREDVIDENA DELA</t>
  </si>
  <si>
    <t>NEPREDVIDENA DELA - 5% vseh postavk E in F</t>
  </si>
  <si>
    <t>enakovredno: SR-45; KP-REC-230/60 "Lucia tim d.o.o."</t>
  </si>
  <si>
    <t xml:space="preserve">komplet z napajalno omarico v min. zaščiti IP67 (baterija + krmilnik PC3), ki se montira na steber razsvetljave, potrebnim ožičenjem med krmilno omarico in utripalniki (ca. 25m), </t>
  </si>
  <si>
    <t>dobavo in vgradnjo izolacijskih cevi (ca. 25m) ter vsemi potrebnimi gradbenimi deli in materiali, vgradnja skladno z navodili dobavitelja opreme</t>
  </si>
  <si>
    <t>Demontaža obstoječih svetilk in stebrov, ki več ne bodo v funkciji, predaja upravljalcu omrežja cestne razsvetljave, komplet z vsemi potrebnimi deli (izklop napajanja, odvoz svetilk na dogovorjeno lokacijo,…)</t>
  </si>
  <si>
    <t>S1 - Dobava in montaža cestne LED svetilke, zaščitena pred prahom in vlago IP66, zaščita proti udarcem IK08, klasa 2 električne zaščite, ohišje iz tlačno ulitega aluminija,</t>
  </si>
  <si>
    <t xml:space="preserve">natik navpično na kandelaber debeline od 42mm do 60mm, natik na krak s strani debeline 42mm do 60mm, nastavljiv kot natika 0°, 5°, 10° ali 15°, zamenljiv in nadgradljiv optični modul, zamenljiv in nadgradljiv napajalnik, </t>
  </si>
  <si>
    <t>optika za široke ceste, min 6160 lm izhodnega svetlobnega toka svetilke, skupna moč svetilke največ 45W, barvna temperatura vira 4000K, indeks barvnega videza višji od 70.</t>
  </si>
  <si>
    <t>Regulacija brez potrebe samostojnega kabla, na podlagi izračunavanja točke sredine noči, glede na vklop in izklop svetilke.</t>
  </si>
  <si>
    <t>Enakovredno: Philips BGP303 1xLED69-4S/740 PSR II DDF2 DW10 – višina 8m, nagib 5°</t>
  </si>
  <si>
    <t xml:space="preserve">S2 - dobava in montaža cestne LED svetilke, zaščitena pred prahom in vlago IP66, zaščita proti udarcem IK08, klasa 2 električne zaščite, ohišje iz tlačno ulitega aluminija, natik navpično na kandelaber debeline od 42mm do 60mm, </t>
  </si>
  <si>
    <t>skupna moč svetilke največ 13W, barvna temperatura vira 4000K, indeks barvnega videza višji od 70. Regulacija brez potrebe samostojnega kabla, na podlagi izračunavanja točke sredine noči, glede na vklop in izklop svetilke.</t>
  </si>
  <si>
    <t xml:space="preserve">natik na krak s strani debeline 42mm do 60mm, nastavljiv kot natika 0°, 5°, 10° ali 15°, zamenljiv in nadgradljiv optični modul, zamenljiv in nadgradljiv napajalnik, optika za srednje široke ceste, min 1600 lm izhodnega svetlobnega toka svetilke, </t>
  </si>
  <si>
    <t>Enakovredno: Philips BGP303 1xLED18-4S/740 PSR II DDF2 DM50 – višina 5m, nagib 0°</t>
  </si>
  <si>
    <t xml:space="preserve">S3 - dobava in montaža cestne LED svetilke, zaščitena pred prahom in vlago IP66, zaščita proti udarcem IK08, klasa 2 električne zaščite, ohišje iz tlačno ulitega aluminija, natik navpično na kandelaber debeline od 42mm do 60mm, </t>
  </si>
  <si>
    <t>natik na krak s strani debeline 42mm do 60mm, nastavljiv kot natika 0°, 5°, 10° ali 15°, zamenljiv in nadgradljiv optični modul, zamenljiv in nadgradljiv napajalnik, optika za osvetljevanje prehodov za pešce,</t>
  </si>
  <si>
    <t xml:space="preserve">min 6300 lm izhodnega svetlobnega toka svetilke, skupna moč svetilke največ 45W, barvna temperatura vira 4000K, indeks barvnega videza višji od 70. </t>
  </si>
  <si>
    <t>Enakovredno: Philips BGP303 1xLED69-4S/740 PSR II DPR1 – višina 5m, nagib 0°</t>
  </si>
  <si>
    <t>- 1x PE-110</t>
  </si>
  <si>
    <t>Krško, julij 2015 (marec 2017)</t>
  </si>
  <si>
    <t>SKUPAJ (E+F+C)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</si>
</sst>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quot;SIT&quot;_-;\-* #,##0.00\ &quot;SIT&quot;_-;_-* &quot;-&quot;??\ &quot;SIT&quot;_-;_-@_-"/>
    <numFmt numFmtId="165" formatCode="_-* #,##0.00\ _S_I_T_-;\-* #,##0.00\ _S_I_T_-;_-* &quot;-&quot;??\ _S_I_T_-;_-@_-"/>
    <numFmt numFmtId="166" formatCode="#,##0.0;[Red]#,##0.0"/>
    <numFmt numFmtId="167" formatCode="#,##0.00;[Red]#,##0.00"/>
    <numFmt numFmtId="168" formatCode="0;[Red]0"/>
    <numFmt numFmtId="169" formatCode="#,##0.00\ _S_I_T"/>
    <numFmt numFmtId="170" formatCode="#,##0;[Red]#,##0"/>
    <numFmt numFmtId="171" formatCode="0.0"/>
    <numFmt numFmtId="172" formatCode="#,##0.0"/>
  </numFmts>
  <fonts count="36">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i/>
      <sz val="9"/>
      <color indexed="8"/>
      <name val="Courier New"/>
      <family val="3"/>
      <charset val="238"/>
    </font>
    <font>
      <sz val="9"/>
      <color indexed="8"/>
      <name val="Courier New"/>
      <family val="3"/>
      <charset val="238"/>
    </font>
    <font>
      <b/>
      <sz val="9"/>
      <color indexed="8"/>
      <name val="Courier New"/>
      <family val="3"/>
      <charset val="238"/>
    </font>
    <font>
      <sz val="10"/>
      <name val="Arial"/>
      <family val="2"/>
      <charset val="238"/>
    </font>
    <font>
      <sz val="10"/>
      <color indexed="8"/>
      <name val="Courier New"/>
      <family val="3"/>
      <charset val="238"/>
    </font>
    <font>
      <sz val="10"/>
      <name val="Courier New"/>
      <family val="3"/>
      <charset val="238"/>
    </font>
    <font>
      <sz val="10"/>
      <color indexed="10"/>
      <name val="Courier New"/>
      <family val="3"/>
      <charset val="238"/>
    </font>
    <font>
      <i/>
      <sz val="5"/>
      <name val="Courier New"/>
      <family val="3"/>
      <charset val="238"/>
    </font>
    <font>
      <b/>
      <sz val="10"/>
      <color indexed="8"/>
      <name val="Courier New"/>
      <family val="3"/>
      <charset val="238"/>
    </font>
    <font>
      <i/>
      <sz val="10"/>
      <color indexed="8"/>
      <name val="Courier New"/>
      <family val="3"/>
      <charset val="238"/>
    </font>
    <font>
      <b/>
      <sz val="10"/>
      <color indexed="10"/>
      <name val="Courier New"/>
      <family val="3"/>
      <charset val="238"/>
    </font>
    <font>
      <sz val="10"/>
      <name val="Arial CE"/>
      <family val="2"/>
      <charset val="238"/>
    </font>
    <font>
      <i/>
      <sz val="8"/>
      <name val="Switzerland"/>
      <charset val="238"/>
    </font>
    <font>
      <sz val="9"/>
      <name val="Courier"/>
      <family val="1"/>
      <charset val="238"/>
    </font>
    <font>
      <sz val="9"/>
      <name val="Arial CE"/>
      <family val="2"/>
      <charset val="238"/>
    </font>
    <font>
      <sz val="9"/>
      <name val="Times New Roman CE"/>
      <family val="1"/>
      <charset val="238"/>
    </font>
    <font>
      <sz val="9"/>
      <name val="Courier New CE"/>
      <charset val="238"/>
    </font>
    <font>
      <b/>
      <i/>
      <sz val="14"/>
      <name val="Courier New"/>
      <family val="3"/>
      <charset val="238"/>
    </font>
    <font>
      <b/>
      <sz val="14"/>
      <color indexed="8"/>
      <name val="Courier New"/>
      <family val="3"/>
      <charset val="238"/>
    </font>
    <font>
      <b/>
      <sz val="14"/>
      <name val="Courier New"/>
      <family val="3"/>
      <charset val="238"/>
    </font>
    <font>
      <sz val="10"/>
      <name val="Times New Roman CE"/>
      <family val="1"/>
      <charset val="238"/>
    </font>
    <font>
      <sz val="9"/>
      <color indexed="8"/>
      <name val="Courier New CE"/>
      <family val="3"/>
      <charset val="238"/>
    </font>
    <font>
      <u/>
      <sz val="10"/>
      <color indexed="12"/>
      <name val="Trebuchet MS"/>
      <family val="2"/>
    </font>
  </fonts>
  <fills count="3">
    <fill>
      <patternFill patternType="none"/>
    </fill>
    <fill>
      <patternFill patternType="gray125"/>
    </fill>
    <fill>
      <patternFill patternType="solid">
        <fgColor theme="4" tint="0.79998168889431442"/>
        <bgColor indexed="64"/>
      </patternFill>
    </fill>
  </fills>
  <borders count="25">
    <border>
      <left/>
      <right/>
      <top/>
      <bottom/>
      <diagonal/>
    </border>
    <border>
      <left/>
      <right/>
      <top style="thin">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style="double">
        <color indexed="64"/>
      </top>
      <bottom style="double">
        <color indexed="64"/>
      </bottom>
      <diagonal/>
    </border>
    <border>
      <left/>
      <right/>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32">
    <xf numFmtId="0" fontId="0" fillId="0" borderId="0"/>
    <xf numFmtId="4" fontId="4" fillId="0" borderId="0">
      <alignment horizontal="left" vertical="top"/>
      <protection locked="0"/>
    </xf>
    <xf numFmtId="0" fontId="2" fillId="0" borderId="0"/>
    <xf numFmtId="49" fontId="25" fillId="0" borderId="0">
      <alignment horizontal="right" vertical="top"/>
    </xf>
    <xf numFmtId="0" fontId="2" fillId="0" borderId="0"/>
    <xf numFmtId="0" fontId="16" fillId="0" borderId="0" applyFill="0" applyBorder="0"/>
    <xf numFmtId="9" fontId="2" fillId="0" borderId="0" applyFont="0" applyFill="0" applyBorder="0" applyAlignment="0" applyProtection="0"/>
    <xf numFmtId="9" fontId="29" fillId="0" borderId="0" applyFont="0" applyFill="0" applyBorder="0" applyAlignment="0" applyProtection="0"/>
    <xf numFmtId="4" fontId="3" fillId="0" borderId="0">
      <alignment vertical="top"/>
      <protection hidden="1"/>
    </xf>
    <xf numFmtId="4" fontId="4" fillId="0" borderId="0" applyProtection="0">
      <alignment horizontal="left"/>
      <protection locked="0"/>
    </xf>
    <xf numFmtId="0" fontId="24" fillId="0" borderId="0"/>
    <xf numFmtId="4" fontId="5" fillId="2" borderId="0">
      <alignment horizontal="right" vertical="top"/>
      <protection locked="0"/>
    </xf>
    <xf numFmtId="164" fontId="2" fillId="0" borderId="0" applyFont="0" applyFill="0" applyBorder="0" applyAlignment="0" applyProtection="0"/>
    <xf numFmtId="164" fontId="29" fillId="0" borderId="0" applyFont="0" applyFill="0" applyBorder="0" applyAlignment="0" applyProtection="0"/>
    <xf numFmtId="165" fontId="2" fillId="0" borderId="0" applyFont="0" applyFill="0" applyBorder="0" applyAlignment="0" applyProtection="0"/>
    <xf numFmtId="165" fontId="29"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35"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58">
    <xf numFmtId="0" fontId="0" fillId="0" borderId="0" xfId="0"/>
    <xf numFmtId="0" fontId="5" fillId="0" borderId="0" xfId="0" applyNumberFormat="1" applyFont="1" applyFill="1" applyAlignment="1" applyProtection="1">
      <alignment horizontal="right"/>
    </xf>
    <xf numFmtId="166" fontId="5" fillId="0" borderId="0" xfId="0" applyNumberFormat="1" applyFont="1" applyFill="1" applyAlignment="1" applyProtection="1">
      <alignment horizontal="right" shrinkToFit="1"/>
    </xf>
    <xf numFmtId="167"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8" fontId="5" fillId="0" borderId="0" xfId="8" applyNumberFormat="1" applyFont="1" applyFill="1" applyAlignment="1" applyProtection="1">
      <alignment horizontal="right" vertical="top" shrinkToFit="1"/>
    </xf>
    <xf numFmtId="0" fontId="5" fillId="0" borderId="0" xfId="8" applyNumberFormat="1" applyFont="1" applyFill="1" applyAlignment="1" applyProtection="1">
      <alignment vertical="top" wrapText="1"/>
    </xf>
    <xf numFmtId="0" fontId="5" fillId="0" borderId="0" xfId="8" applyNumberFormat="1" applyFont="1" applyFill="1" applyAlignment="1" applyProtection="1">
      <alignment horizontal="right"/>
    </xf>
    <xf numFmtId="166" fontId="5" fillId="0" borderId="0" xfId="8" applyNumberFormat="1" applyFont="1" applyFill="1" applyAlignment="1" applyProtection="1">
      <alignment horizontal="right" shrinkToFit="1"/>
    </xf>
    <xf numFmtId="167" fontId="5" fillId="0" borderId="0" xfId="8" applyNumberFormat="1" applyFont="1" applyFill="1" applyAlignment="1" applyProtection="1">
      <alignment horizontal="right" shrinkToFit="1"/>
    </xf>
    <xf numFmtId="0" fontId="5" fillId="0" borderId="0" xfId="0" applyNumberFormat="1" applyFont="1" applyFill="1" applyAlignment="1" applyProtection="1"/>
    <xf numFmtId="168" fontId="5" fillId="0" borderId="0" xfId="0" applyNumberFormat="1" applyFont="1" applyFill="1" applyAlignment="1" applyProtection="1">
      <alignment horizontal="right" vertical="top" shrinkToFit="1"/>
    </xf>
    <xf numFmtId="0" fontId="5" fillId="0" borderId="0" xfId="0" applyNumberFormat="1" applyFont="1" applyFill="1" applyBorder="1" applyAlignment="1" applyProtection="1"/>
    <xf numFmtId="0" fontId="5" fillId="0" borderId="0" xfId="0" applyNumberFormat="1" applyFont="1" applyFill="1" applyAlignment="1" applyProtection="1">
      <alignment vertical="top" wrapText="1"/>
    </xf>
    <xf numFmtId="0" fontId="5" fillId="0" borderId="0" xfId="0" applyNumberFormat="1" applyFont="1" applyFill="1" applyAlignment="1" applyProtection="1">
      <alignment vertical="center"/>
    </xf>
    <xf numFmtId="0" fontId="12" fillId="0" borderId="0" xfId="0" applyNumberFormat="1" applyFont="1" applyFill="1" applyBorder="1" applyAlignment="1" applyProtection="1">
      <alignment vertical="top" wrapText="1"/>
    </xf>
    <xf numFmtId="167" fontId="12" fillId="0" borderId="0" xfId="0" applyNumberFormat="1" applyFont="1" applyFill="1" applyBorder="1" applyAlignment="1" applyProtection="1">
      <alignment shrinkToFit="1"/>
    </xf>
    <xf numFmtId="168" fontId="12" fillId="0" borderId="1" xfId="0" applyNumberFormat="1" applyFont="1" applyFill="1" applyBorder="1" applyAlignment="1" applyProtection="1">
      <alignment horizontal="right" vertical="top" shrinkToFit="1"/>
    </xf>
    <xf numFmtId="0" fontId="12" fillId="0" borderId="1" xfId="0" applyNumberFormat="1" applyFont="1" applyFill="1" applyBorder="1" applyAlignment="1" applyProtection="1">
      <alignment horizontal="right"/>
    </xf>
    <xf numFmtId="166" fontId="12" fillId="0" borderId="1"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0" fontId="9" fillId="0" borderId="2" xfId="0" applyNumberFormat="1" applyFont="1" applyFill="1" applyBorder="1" applyAlignment="1" applyProtection="1">
      <alignment horizontal="center" vertical="center"/>
    </xf>
    <xf numFmtId="168" fontId="5" fillId="0" borderId="0" xfId="8" applyNumberFormat="1" applyFont="1" applyFill="1" applyBorder="1" applyAlignment="1" applyProtection="1">
      <alignment horizontal="right" vertical="top" shrinkToFit="1"/>
    </xf>
    <xf numFmtId="0" fontId="5" fillId="0" borderId="0" xfId="8" applyNumberFormat="1" applyFont="1" applyFill="1" applyBorder="1" applyAlignment="1" applyProtection="1">
      <alignment horizontal="right"/>
    </xf>
    <xf numFmtId="168" fontId="6" fillId="0" borderId="2" xfId="0" applyNumberFormat="1" applyFont="1" applyFill="1" applyBorder="1" applyAlignment="1" applyProtection="1">
      <alignment horizontal="right" vertical="top" shrinkToFit="1"/>
    </xf>
    <xf numFmtId="0" fontId="6" fillId="0" borderId="2" xfId="0" applyNumberFormat="1" applyFont="1" applyFill="1" applyBorder="1" applyAlignment="1" applyProtection="1">
      <alignment vertical="top" wrapText="1"/>
    </xf>
    <xf numFmtId="0" fontId="6" fillId="0" borderId="2" xfId="0" applyNumberFormat="1" applyFont="1" applyFill="1" applyBorder="1" applyAlignment="1" applyProtection="1">
      <alignment horizontal="right"/>
    </xf>
    <xf numFmtId="4" fontId="5" fillId="0" borderId="0" xfId="0" applyNumberFormat="1" applyFont="1" applyFill="1" applyBorder="1" applyAlignment="1" applyProtection="1">
      <alignment horizontal="right" vertical="top"/>
    </xf>
    <xf numFmtId="168" fontId="5" fillId="0" borderId="0" xfId="4" applyNumberFormat="1" applyFont="1" applyFill="1" applyAlignment="1" applyProtection="1">
      <alignment horizontal="right" vertical="center" shrinkToFit="1"/>
    </xf>
    <xf numFmtId="0" fontId="5" fillId="0" borderId="0" xfId="4" applyNumberFormat="1" applyFont="1" applyFill="1" applyAlignment="1" applyProtection="1">
      <alignment vertical="center" wrapText="1"/>
    </xf>
    <xf numFmtId="0" fontId="11" fillId="0" borderId="0" xfId="4" applyNumberFormat="1" applyFont="1" applyFill="1" applyAlignment="1" applyProtection="1">
      <alignment horizontal="center" vertical="center"/>
    </xf>
    <xf numFmtId="166" fontId="5" fillId="0" borderId="0" xfId="4" applyNumberFormat="1" applyFont="1" applyFill="1" applyAlignment="1" applyProtection="1">
      <alignment horizontal="right" vertical="center" shrinkToFit="1"/>
    </xf>
    <xf numFmtId="167" fontId="5" fillId="0" borderId="0" xfId="4" applyNumberFormat="1" applyFont="1" applyFill="1" applyAlignment="1" applyProtection="1">
      <alignment horizontal="right" vertical="center" shrinkToFit="1"/>
    </xf>
    <xf numFmtId="0" fontId="5" fillId="0" borderId="0" xfId="4" applyNumberFormat="1" applyFont="1" applyFill="1" applyAlignment="1" applyProtection="1">
      <alignment horizontal="right" vertical="center"/>
    </xf>
    <xf numFmtId="0" fontId="5" fillId="0" borderId="0" xfId="4" applyNumberFormat="1" applyFont="1" applyFill="1" applyAlignment="1" applyProtection="1">
      <alignment vertical="center"/>
    </xf>
    <xf numFmtId="0" fontId="11" fillId="0" borderId="0" xfId="4" quotePrefix="1" applyNumberFormat="1" applyFont="1" applyFill="1" applyAlignment="1" applyProtection="1">
      <alignment horizontal="center" vertical="center"/>
    </xf>
    <xf numFmtId="168" fontId="5" fillId="0" borderId="0" xfId="4" applyNumberFormat="1" applyFont="1" applyFill="1" applyAlignment="1" applyProtection="1">
      <alignment horizontal="right" vertical="top" shrinkToFit="1"/>
    </xf>
    <xf numFmtId="0" fontId="5" fillId="0" borderId="0" xfId="4" applyNumberFormat="1" applyFont="1" applyFill="1" applyAlignment="1" applyProtection="1">
      <alignment vertical="top" wrapText="1"/>
    </xf>
    <xf numFmtId="0" fontId="5" fillId="0" borderId="0" xfId="4" applyNumberFormat="1" applyFont="1" applyFill="1" applyAlignment="1" applyProtection="1">
      <alignment horizontal="right"/>
    </xf>
    <xf numFmtId="166" fontId="5" fillId="0" borderId="0" xfId="4" applyNumberFormat="1" applyFont="1" applyFill="1" applyAlignment="1" applyProtection="1">
      <alignment horizontal="right" shrinkToFit="1"/>
    </xf>
    <xf numFmtId="167" fontId="5" fillId="0" borderId="0" xfId="4" applyNumberFormat="1" applyFont="1" applyFill="1" applyAlignment="1" applyProtection="1">
      <alignment horizontal="right" shrinkToFit="1"/>
    </xf>
    <xf numFmtId="1" fontId="10" fillId="0" borderId="0" xfId="0" applyNumberFormat="1" applyFont="1" applyFill="1" applyBorder="1" applyAlignment="1" applyProtection="1">
      <alignment horizontal="right" vertical="top" wrapText="1"/>
    </xf>
    <xf numFmtId="49" fontId="14" fillId="0" borderId="0" xfId="0" applyNumberFormat="1" applyFont="1" applyFill="1" applyBorder="1" applyAlignment="1" applyProtection="1">
      <alignment horizontal="left" vertical="top" wrapText="1"/>
    </xf>
    <xf numFmtId="0" fontId="14" fillId="0" borderId="0" xfId="0" applyNumberFormat="1" applyFont="1" applyFill="1" applyBorder="1" applyAlignment="1" applyProtection="1">
      <alignment horizontal="right" vertical="top" wrapText="1"/>
    </xf>
    <xf numFmtId="3" fontId="5" fillId="0" borderId="0" xfId="6" applyNumberFormat="1" applyFont="1" applyFill="1" applyBorder="1" applyAlignment="1" applyProtection="1">
      <alignment horizontal="right" vertical="top" wrapText="1"/>
    </xf>
    <xf numFmtId="4" fontId="14" fillId="0" borderId="0" xfId="0" applyNumberFormat="1" applyFont="1" applyFill="1" applyBorder="1" applyAlignment="1" applyProtection="1">
      <alignment horizontal="right" vertical="top"/>
    </xf>
    <xf numFmtId="49" fontId="5" fillId="0" borderId="0" xfId="0" applyNumberFormat="1" applyFont="1" applyFill="1" applyAlignment="1" applyProtection="1">
      <alignment horizontal="right" vertical="top"/>
    </xf>
    <xf numFmtId="49" fontId="10" fillId="0" borderId="0" xfId="0" applyNumberFormat="1" applyFont="1" applyFill="1" applyAlignment="1" applyProtection="1">
      <alignment horizontal="right" vertical="top"/>
    </xf>
    <xf numFmtId="0" fontId="15" fillId="0" borderId="0" xfId="0" applyNumberFormat="1" applyFont="1" applyFill="1" applyBorder="1" applyAlignment="1" applyProtection="1">
      <alignment horizontal="right" vertical="center" wrapText="1"/>
    </xf>
    <xf numFmtId="0" fontId="15" fillId="0" borderId="0" xfId="0" applyNumberFormat="1" applyFont="1" applyFill="1" applyBorder="1" applyAlignment="1" applyProtection="1">
      <alignment horizontal="fill" vertical="center" wrapText="1"/>
    </xf>
    <xf numFmtId="3" fontId="15" fillId="0" borderId="0" xfId="6" applyNumberFormat="1" applyFont="1" applyFill="1" applyBorder="1" applyAlignment="1" applyProtection="1">
      <alignment horizontal="fill" vertical="center" wrapText="1"/>
    </xf>
    <xf numFmtId="0" fontId="14" fillId="0" borderId="0" xfId="0" quotePrefix="1" applyNumberFormat="1" applyFont="1" applyFill="1" applyBorder="1" applyAlignment="1" applyProtection="1">
      <alignment horizontal="left" vertical="top" wrapText="1"/>
    </xf>
    <xf numFmtId="49" fontId="10" fillId="0" borderId="0" xfId="0" quotePrefix="1" applyNumberFormat="1" applyFont="1" applyFill="1" applyAlignment="1" applyProtection="1">
      <alignment horizontal="left" vertical="top"/>
    </xf>
    <xf numFmtId="4" fontId="5" fillId="0" borderId="0" xfId="0" applyNumberFormat="1" applyFont="1" applyFill="1" applyBorder="1" applyAlignment="1" applyProtection="1">
      <alignment horizontal="right" vertical="top" wrapText="1"/>
    </xf>
    <xf numFmtId="1" fontId="6" fillId="0" borderId="0" xfId="0" applyNumberFormat="1" applyFont="1" applyFill="1" applyBorder="1" applyAlignment="1" applyProtection="1">
      <alignment horizontal="right" vertical="top" wrapText="1"/>
    </xf>
    <xf numFmtId="0" fontId="17" fillId="0" borderId="0" xfId="0" applyNumberFormat="1" applyFont="1" applyFill="1" applyBorder="1" applyAlignment="1" applyProtection="1">
      <alignment horizontal="right" vertical="top" wrapText="1"/>
    </xf>
    <xf numFmtId="3" fontId="5" fillId="0" borderId="0" xfId="0" applyNumberFormat="1" applyFont="1" applyFill="1" applyBorder="1" applyAlignment="1" applyProtection="1">
      <alignment horizontal="right" vertical="top" wrapText="1"/>
    </xf>
    <xf numFmtId="0" fontId="14" fillId="0" borderId="0" xfId="0" applyNumberFormat="1" applyFont="1" applyFill="1" applyBorder="1" applyAlignment="1" applyProtection="1">
      <alignment vertical="top" wrapText="1"/>
    </xf>
    <xf numFmtId="1" fontId="5" fillId="0" borderId="0" xfId="0" applyNumberFormat="1" applyFont="1" applyFill="1" applyAlignment="1" applyProtection="1">
      <alignment vertical="center"/>
    </xf>
    <xf numFmtId="1" fontId="5" fillId="0" borderId="2" xfId="4" applyNumberFormat="1" applyFont="1" applyFill="1" applyBorder="1" applyAlignment="1" applyProtection="1">
      <alignment horizontal="right" vertical="center"/>
    </xf>
    <xf numFmtId="1" fontId="5" fillId="0" borderId="3" xfId="4" applyNumberFormat="1" applyFont="1" applyFill="1" applyBorder="1" applyAlignment="1" applyProtection="1">
      <alignment horizontal="right" vertical="center"/>
    </xf>
    <xf numFmtId="49" fontId="17" fillId="0" borderId="0" xfId="0" applyNumberFormat="1" applyFont="1" applyFill="1" applyBorder="1" applyAlignment="1" applyProtection="1">
      <alignment horizontal="right" vertical="center" wrapText="1"/>
    </xf>
    <xf numFmtId="0" fontId="27" fillId="0" borderId="0" xfId="0" applyFont="1" applyFill="1" applyProtection="1"/>
    <xf numFmtId="1" fontId="6" fillId="0" borderId="5" xfId="0" applyNumberFormat="1" applyFont="1" applyFill="1" applyBorder="1" applyAlignment="1" applyProtection="1">
      <alignment horizontal="right" vertical="center" wrapText="1"/>
    </xf>
    <xf numFmtId="0" fontId="15" fillId="0" borderId="5" xfId="0" applyNumberFormat="1" applyFont="1" applyFill="1" applyBorder="1" applyAlignment="1" applyProtection="1">
      <alignment vertical="center" wrapText="1"/>
    </xf>
    <xf numFmtId="0" fontId="15" fillId="0" borderId="5" xfId="0" applyNumberFormat="1" applyFont="1" applyFill="1" applyBorder="1" applyAlignment="1" applyProtection="1">
      <alignment horizontal="right" vertical="center" wrapText="1"/>
    </xf>
    <xf numFmtId="49" fontId="7" fillId="0" borderId="0" xfId="0" applyNumberFormat="1" applyFont="1" applyFill="1" applyAlignment="1" applyProtection="1">
      <alignment horizontal="right" vertical="center"/>
    </xf>
    <xf numFmtId="4" fontId="7" fillId="0" borderId="0" xfId="0" applyNumberFormat="1" applyFont="1" applyFill="1" applyBorder="1" applyAlignment="1" applyProtection="1">
      <alignment horizontal="right" vertical="center"/>
    </xf>
    <xf numFmtId="49" fontId="6" fillId="0" borderId="0" xfId="0" applyNumberFormat="1" applyFont="1" applyFill="1" applyAlignment="1" applyProtection="1">
      <alignment horizontal="right" vertical="center"/>
    </xf>
    <xf numFmtId="4" fontId="5" fillId="0" borderId="0" xfId="0" applyNumberFormat="1" applyFont="1" applyFill="1" applyAlignment="1" applyProtection="1">
      <alignment horizontal="right" vertical="top" shrinkToFit="1"/>
    </xf>
    <xf numFmtId="0" fontId="9" fillId="0" borderId="0" xfId="0" applyNumberFormat="1" applyFont="1" applyFill="1" applyBorder="1" applyAlignment="1" applyProtection="1">
      <alignment horizontal="right" vertical="top"/>
    </xf>
    <xf numFmtId="0" fontId="9" fillId="0" borderId="2" xfId="0" applyNumberFormat="1" applyFont="1" applyFill="1" applyBorder="1" applyAlignment="1" applyProtection="1">
      <alignment horizontal="right" vertical="top"/>
    </xf>
    <xf numFmtId="166" fontId="6" fillId="0" borderId="2" xfId="0" applyNumberFormat="1" applyFont="1" applyFill="1" applyBorder="1" applyAlignment="1" applyProtection="1">
      <alignment horizontal="right" vertical="top" shrinkToFit="1"/>
    </xf>
    <xf numFmtId="166" fontId="5" fillId="0" borderId="0" xfId="8" applyNumberFormat="1" applyFont="1" applyFill="1" applyBorder="1" applyAlignment="1" applyProtection="1">
      <alignment horizontal="right" vertical="top" shrinkToFit="1"/>
    </xf>
    <xf numFmtId="0" fontId="19" fillId="0" borderId="0" xfId="0" applyFont="1" applyFill="1" applyBorder="1" applyAlignment="1" applyProtection="1">
      <alignment horizontal="right" vertical="top" wrapText="1"/>
    </xf>
    <xf numFmtId="166" fontId="5" fillId="0" borderId="0" xfId="0" applyNumberFormat="1" applyFont="1" applyFill="1" applyAlignment="1" applyProtection="1">
      <alignment horizontal="right" vertical="top" shrinkToFit="1"/>
    </xf>
    <xf numFmtId="4" fontId="5" fillId="0" borderId="0" xfId="0" applyNumberFormat="1" applyFont="1" applyFill="1" applyBorder="1" applyAlignment="1" applyProtection="1">
      <alignment vertical="top"/>
    </xf>
    <xf numFmtId="0" fontId="28" fillId="0" borderId="0" xfId="0" applyFont="1" applyFill="1" applyProtection="1"/>
    <xf numFmtId="1" fontId="18" fillId="0" borderId="0" xfId="0" applyNumberFormat="1" applyFont="1" applyFill="1" applyAlignment="1" applyProtection="1">
      <alignment horizontal="right" vertical="top" wrapText="1"/>
    </xf>
    <xf numFmtId="0" fontId="18" fillId="0" borderId="0" xfId="0" applyFont="1" applyFill="1" applyAlignment="1" applyProtection="1">
      <alignment vertical="top" wrapText="1"/>
    </xf>
    <xf numFmtId="0" fontId="14" fillId="0" borderId="0" xfId="0" applyFont="1" applyFill="1" applyBorder="1" applyAlignment="1" applyProtection="1">
      <alignment horizontal="left" vertical="top" wrapText="1"/>
    </xf>
    <xf numFmtId="49" fontId="22" fillId="0" borderId="0" xfId="0" applyNumberFormat="1" applyFont="1" applyFill="1" applyAlignment="1" applyProtection="1">
      <alignment horizontal="right" vertical="top"/>
    </xf>
    <xf numFmtId="0" fontId="23" fillId="0" borderId="0" xfId="0" applyFont="1" applyFill="1" applyAlignment="1" applyProtection="1">
      <alignment horizontal="right" vertical="top" wrapText="1"/>
    </xf>
    <xf numFmtId="0" fontId="18" fillId="0" borderId="0" xfId="0" quotePrefix="1" applyFont="1" applyFill="1" applyAlignment="1" applyProtection="1">
      <alignment horizontal="left" vertical="top"/>
    </xf>
    <xf numFmtId="0" fontId="18" fillId="0" borderId="0" xfId="0" applyFont="1" applyFill="1" applyAlignment="1" applyProtection="1">
      <alignment vertical="top"/>
    </xf>
    <xf numFmtId="0" fontId="21" fillId="0" borderId="0" xfId="0" quotePrefix="1" applyNumberFormat="1" applyFont="1" applyFill="1" applyBorder="1" applyAlignment="1" applyProtection="1">
      <alignment horizontal="left" vertical="top" wrapText="1"/>
    </xf>
    <xf numFmtId="3" fontId="18" fillId="0" borderId="0" xfId="0" applyNumberFormat="1" applyFont="1" applyFill="1" applyBorder="1" applyAlignment="1" applyProtection="1">
      <alignment horizontal="right" vertical="top" wrapText="1"/>
    </xf>
    <xf numFmtId="0" fontId="13" fillId="0" borderId="0" xfId="0" quotePrefix="1" applyNumberFormat="1" applyFont="1" applyFill="1" applyBorder="1" applyAlignment="1" applyProtection="1">
      <alignment horizontal="left" vertical="top"/>
    </xf>
    <xf numFmtId="49" fontId="13" fillId="0" borderId="0" xfId="0" applyNumberFormat="1" applyFont="1" applyFill="1" applyBorder="1" applyAlignment="1" applyProtection="1">
      <alignment horizontal="right" vertical="top" wrapText="1"/>
    </xf>
    <xf numFmtId="0" fontId="13" fillId="0" borderId="0" xfId="0" applyNumberFormat="1" applyFont="1" applyFill="1" applyBorder="1" applyAlignment="1" applyProtection="1">
      <alignment horizontal="left" vertical="top"/>
    </xf>
    <xf numFmtId="0" fontId="13" fillId="0" borderId="0" xfId="0" applyNumberFormat="1" applyFont="1" applyFill="1" applyBorder="1" applyAlignment="1" applyProtection="1">
      <alignment vertical="top"/>
    </xf>
    <xf numFmtId="0" fontId="20" fillId="0" borderId="0" xfId="0" applyNumberFormat="1" applyFont="1" applyFill="1" applyBorder="1" applyAlignment="1" applyProtection="1">
      <alignment horizontal="left" vertical="top"/>
    </xf>
    <xf numFmtId="0" fontId="5" fillId="0" borderId="0" xfId="0" applyFont="1" applyFill="1" applyProtection="1"/>
    <xf numFmtId="0" fontId="7" fillId="0" borderId="0" xfId="0" applyFont="1" applyFill="1" applyProtection="1"/>
    <xf numFmtId="0" fontId="15" fillId="0" borderId="0" xfId="0" quotePrefix="1" applyNumberFormat="1" applyFont="1" applyFill="1" applyBorder="1" applyAlignment="1" applyProtection="1">
      <alignment horizontal="left" vertical="top" wrapText="1"/>
    </xf>
    <xf numFmtId="166" fontId="12" fillId="0" borderId="0" xfId="0" applyNumberFormat="1" applyFont="1" applyFill="1" applyBorder="1" applyAlignment="1" applyProtection="1">
      <alignment horizontal="right" shrinkToFit="1"/>
    </xf>
    <xf numFmtId="4" fontId="5" fillId="0" borderId="0" xfId="0" applyNumberFormat="1" applyFont="1" applyFill="1" applyBorder="1" applyAlignment="1" applyProtection="1">
      <alignment horizontal="right" vertical="center"/>
    </xf>
    <xf numFmtId="4" fontId="6" fillId="0" borderId="2" xfId="0" applyNumberFormat="1" applyFont="1" applyFill="1" applyBorder="1" applyAlignment="1" applyProtection="1">
      <alignment horizontal="right" vertical="top" shrinkToFit="1"/>
    </xf>
    <xf numFmtId="1" fontId="5" fillId="0" borderId="0" xfId="0" applyNumberFormat="1" applyFont="1" applyFill="1" applyBorder="1" applyAlignment="1" applyProtection="1">
      <alignment horizontal="right" vertical="top" wrapText="1"/>
    </xf>
    <xf numFmtId="3" fontId="7" fillId="0" borderId="5" xfId="6" applyNumberFormat="1" applyFont="1" applyFill="1" applyBorder="1" applyAlignment="1" applyProtection="1">
      <alignment horizontal="right" vertical="center" wrapText="1"/>
    </xf>
    <xf numFmtId="4" fontId="5" fillId="0" borderId="6" xfId="0" applyNumberFormat="1" applyFont="1" applyFill="1" applyBorder="1" applyAlignment="1" applyProtection="1">
      <alignment vertical="top"/>
    </xf>
    <xf numFmtId="4" fontId="5" fillId="0" borderId="5" xfId="0" applyNumberFormat="1" applyFont="1" applyFill="1" applyBorder="1" applyAlignment="1" applyProtection="1">
      <alignment vertical="center"/>
    </xf>
    <xf numFmtId="166" fontId="5" fillId="0" borderId="2" xfId="4" applyNumberFormat="1" applyFont="1" applyFill="1" applyBorder="1" applyAlignment="1" applyProtection="1">
      <alignment horizontal="right" vertical="center" shrinkToFit="1"/>
    </xf>
    <xf numFmtId="167" fontId="5" fillId="0" borderId="0" xfId="0" applyNumberFormat="1" applyFont="1" applyFill="1" applyAlignment="1" applyProtection="1">
      <alignment horizontal="right" vertical="top" shrinkToFit="1"/>
    </xf>
    <xf numFmtId="167" fontId="7" fillId="0" borderId="7" xfId="4" applyNumberFormat="1" applyFont="1" applyFill="1" applyBorder="1" applyAlignment="1" applyProtection="1">
      <alignment vertical="center" shrinkToFit="1"/>
    </xf>
    <xf numFmtId="1" fontId="7" fillId="0" borderId="0" xfId="0" applyNumberFormat="1" applyFont="1" applyFill="1" applyAlignment="1" applyProtection="1">
      <alignment vertical="center"/>
    </xf>
    <xf numFmtId="0" fontId="7" fillId="0" borderId="0" xfId="0" applyNumberFormat="1" applyFont="1" applyFill="1" applyAlignment="1" applyProtection="1">
      <alignment vertical="center"/>
    </xf>
    <xf numFmtId="167" fontId="7" fillId="0" borderId="8" xfId="4" applyNumberFormat="1" applyFont="1" applyFill="1" applyBorder="1" applyAlignment="1" applyProtection="1">
      <alignment vertical="center" shrinkToFit="1"/>
    </xf>
    <xf numFmtId="49" fontId="14" fillId="0" borderId="0" xfId="0" applyNumberFormat="1" applyFont="1" applyFill="1" applyBorder="1" applyAlignment="1" applyProtection="1">
      <alignment vertical="top" wrapText="1"/>
    </xf>
    <xf numFmtId="0" fontId="5" fillId="0" borderId="0" xfId="0" applyFont="1" applyProtection="1"/>
    <xf numFmtId="167" fontId="5" fillId="0" borderId="0" xfId="8" applyNumberFormat="1" applyFont="1" applyFill="1" applyBorder="1" applyAlignment="1" applyProtection="1">
      <alignment horizontal="right" vertical="top" shrinkToFit="1"/>
    </xf>
    <xf numFmtId="169" fontId="5" fillId="0" borderId="0" xfId="0" applyNumberFormat="1" applyFont="1" applyFill="1" applyBorder="1" applyAlignment="1" applyProtection="1">
      <alignment horizontal="right" vertical="top" wrapText="1"/>
    </xf>
    <xf numFmtId="4" fontId="14" fillId="0" borderId="0" xfId="0" applyNumberFormat="1" applyFont="1" applyFill="1" applyBorder="1" applyAlignment="1" applyProtection="1">
      <alignment horizontal="right" vertical="top" wrapText="1"/>
    </xf>
    <xf numFmtId="0" fontId="14" fillId="0" borderId="0" xfId="0" applyFont="1" applyFill="1" applyBorder="1" applyAlignment="1" applyProtection="1">
      <alignment horizontal="right" vertical="top" wrapText="1"/>
    </xf>
    <xf numFmtId="0" fontId="5" fillId="0" borderId="0" xfId="4" applyNumberFormat="1" applyFont="1" applyFill="1" applyBorder="1" applyAlignment="1" applyProtection="1">
      <alignment vertical="center" wrapText="1"/>
    </xf>
    <xf numFmtId="0" fontId="5" fillId="0" borderId="0" xfId="4" applyNumberFormat="1" applyFont="1" applyFill="1" applyBorder="1" applyAlignment="1" applyProtection="1">
      <alignment horizontal="right" vertical="center"/>
    </xf>
    <xf numFmtId="166" fontId="5" fillId="0" borderId="0" xfId="4" applyNumberFormat="1" applyFont="1" applyFill="1" applyBorder="1" applyAlignment="1" applyProtection="1">
      <alignment horizontal="right" vertical="center" shrinkToFit="1"/>
    </xf>
    <xf numFmtId="167" fontId="5" fillId="0" borderId="0" xfId="4" applyNumberFormat="1" applyFont="1" applyFill="1" applyBorder="1" applyAlignment="1" applyProtection="1">
      <alignment horizontal="right" vertical="center" shrinkToFit="1"/>
    </xf>
    <xf numFmtId="166" fontId="5" fillId="0" borderId="3" xfId="4" applyNumberFormat="1" applyFont="1" applyFill="1" applyBorder="1" applyAlignment="1" applyProtection="1">
      <alignment horizontal="right" vertical="center" shrinkToFit="1"/>
    </xf>
    <xf numFmtId="167" fontId="5" fillId="0" borderId="9" xfId="4" applyNumberFormat="1" applyFont="1" applyFill="1" applyBorder="1" applyAlignment="1" applyProtection="1">
      <alignment horizontal="right" vertical="center" shrinkToFit="1"/>
    </xf>
    <xf numFmtId="1" fontId="5" fillId="0" borderId="0" xfId="12" applyNumberFormat="1" applyFont="1" applyFill="1" applyBorder="1" applyAlignment="1" applyProtection="1">
      <alignment horizontal="right" vertical="top"/>
    </xf>
    <xf numFmtId="0" fontId="15" fillId="0" borderId="0" xfId="0" applyNumberFormat="1" applyFont="1" applyFill="1" applyBorder="1" applyAlignment="1" applyProtection="1">
      <alignment horizontal="left" vertical="top" wrapText="1"/>
    </xf>
    <xf numFmtId="49" fontId="14" fillId="0" borderId="0" xfId="0" applyNumberFormat="1" applyFont="1" applyFill="1" applyAlignment="1" applyProtection="1">
      <alignment horizontal="right" vertical="top" wrapText="1"/>
    </xf>
    <xf numFmtId="3" fontId="14" fillId="0" borderId="0" xfId="6" applyNumberFormat="1" applyFont="1" applyFill="1" applyAlignment="1" applyProtection="1">
      <alignment horizontal="right" vertical="top" wrapText="1"/>
    </xf>
    <xf numFmtId="49" fontId="14" fillId="0" borderId="0" xfId="0" applyNumberFormat="1" applyFont="1" applyFill="1" applyBorder="1" applyAlignment="1" applyProtection="1">
      <alignment horizontal="right" vertical="justify"/>
    </xf>
    <xf numFmtId="49" fontId="5" fillId="0" borderId="0" xfId="0" quotePrefix="1" applyNumberFormat="1" applyFont="1" applyFill="1" applyAlignment="1" applyProtection="1">
      <alignment horizontal="left" vertical="top"/>
    </xf>
    <xf numFmtId="0" fontId="5" fillId="0" borderId="0" xfId="0" quotePrefix="1" applyNumberFormat="1" applyFont="1" applyFill="1" applyAlignment="1" applyProtection="1">
      <alignment horizontal="left" vertical="top" wrapText="1"/>
    </xf>
    <xf numFmtId="0" fontId="14" fillId="0" borderId="0" xfId="0" applyNumberFormat="1" applyFont="1" applyFill="1" applyBorder="1" applyAlignment="1" applyProtection="1">
      <alignment horizontal="left" vertical="top" wrapText="1"/>
    </xf>
    <xf numFmtId="0" fontId="5" fillId="0" borderId="0" xfId="0" quotePrefix="1" applyNumberFormat="1" applyFont="1" applyFill="1" applyBorder="1" applyAlignment="1" applyProtection="1">
      <alignment horizontal="left" vertical="top" wrapText="1"/>
    </xf>
    <xf numFmtId="3" fontId="5" fillId="0" borderId="0" xfId="7" applyNumberFormat="1" applyFont="1" applyFill="1" applyBorder="1" applyAlignment="1" applyProtection="1">
      <alignment horizontal="right" vertical="top" wrapText="1"/>
    </xf>
    <xf numFmtId="4" fontId="7" fillId="0" borderId="5" xfId="0" applyNumberFormat="1" applyFont="1" applyFill="1" applyBorder="1" applyAlignment="1" applyProtection="1">
      <alignment horizontal="right" vertical="center"/>
    </xf>
    <xf numFmtId="168" fontId="7" fillId="0" borderId="2" xfId="0" applyNumberFormat="1" applyFont="1" applyFill="1" applyBorder="1" applyAlignment="1" applyProtection="1">
      <alignment horizontal="right" vertical="top" shrinkToFit="1"/>
    </xf>
    <xf numFmtId="1" fontId="18" fillId="0" borderId="0" xfId="0" applyNumberFormat="1" applyFont="1" applyFill="1" applyBorder="1" applyAlignment="1" applyProtection="1">
      <alignment horizontal="right" vertical="top"/>
    </xf>
    <xf numFmtId="1" fontId="18" fillId="0" borderId="0" xfId="0" applyNumberFormat="1" applyFont="1" applyFill="1" applyBorder="1" applyAlignment="1" applyProtection="1">
      <alignment horizontal="right" vertical="top" wrapText="1"/>
    </xf>
    <xf numFmtId="1" fontId="7" fillId="0" borderId="0" xfId="0" applyNumberFormat="1" applyFont="1" applyFill="1" applyBorder="1" applyAlignment="1" applyProtection="1">
      <alignment horizontal="right" vertical="top" wrapText="1"/>
    </xf>
    <xf numFmtId="1" fontId="7" fillId="0" borderId="5" xfId="0" applyNumberFormat="1" applyFont="1" applyFill="1" applyBorder="1" applyAlignment="1" applyProtection="1">
      <alignment horizontal="right" vertical="center" wrapText="1"/>
    </xf>
    <xf numFmtId="0" fontId="13" fillId="0" borderId="0" xfId="0" applyNumberFormat="1" applyFont="1" applyFill="1" applyBorder="1" applyAlignment="1" applyProtection="1">
      <alignment horizontal="right" vertical="top" wrapText="1"/>
    </xf>
    <xf numFmtId="4" fontId="5" fillId="0" borderId="0" xfId="14" applyNumberFormat="1" applyFont="1" applyFill="1" applyBorder="1" applyAlignment="1" applyProtection="1">
      <alignment horizontal="right" vertical="top"/>
    </xf>
    <xf numFmtId="9" fontId="5" fillId="0" borderId="0" xfId="0" quotePrefix="1" applyNumberFormat="1" applyFont="1" applyFill="1" applyBorder="1" applyAlignment="1" applyProtection="1">
      <alignment horizontal="right" vertical="top" wrapText="1"/>
    </xf>
    <xf numFmtId="0" fontId="15" fillId="0" borderId="0" xfId="0" applyNumberFormat="1" applyFont="1" applyFill="1" applyBorder="1" applyAlignment="1" applyProtection="1">
      <alignment horizontal="fill" vertical="top" wrapText="1"/>
    </xf>
    <xf numFmtId="0" fontId="14" fillId="0" borderId="0" xfId="0" applyNumberFormat="1" applyFont="1" applyFill="1" applyAlignment="1" applyProtection="1">
      <alignment horizontal="left" vertical="top" wrapText="1"/>
    </xf>
    <xf numFmtId="0" fontId="14" fillId="0" borderId="0" xfId="0" quotePrefix="1" applyNumberFormat="1" applyFont="1" applyFill="1" applyAlignment="1" applyProtection="1">
      <alignment horizontal="left" vertical="top" wrapText="1"/>
    </xf>
    <xf numFmtId="0" fontId="14" fillId="0" borderId="0" xfId="0" quotePrefix="1" applyFont="1" applyFill="1" applyAlignment="1" applyProtection="1">
      <alignment horizontal="left" vertical="top" wrapText="1"/>
    </xf>
    <xf numFmtId="0" fontId="6" fillId="0" borderId="0" xfId="0" quotePrefix="1" applyNumberFormat="1" applyFont="1" applyFill="1" applyBorder="1" applyAlignment="1" applyProtection="1">
      <alignment horizontal="left" vertical="top" wrapText="1"/>
    </xf>
    <xf numFmtId="1" fontId="10" fillId="0" borderId="0" xfId="0" applyNumberFormat="1" applyFont="1" applyFill="1" applyAlignment="1" applyProtection="1">
      <alignment horizontal="right" vertical="top"/>
    </xf>
    <xf numFmtId="49" fontId="14" fillId="0" borderId="0" xfId="0" quotePrefix="1"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vertical="top" wrapText="1"/>
    </xf>
    <xf numFmtId="3" fontId="7" fillId="0" borderId="5" xfId="6" applyNumberFormat="1" applyFont="1" applyFill="1" applyBorder="1" applyAlignment="1" applyProtection="1">
      <alignment horizontal="right" vertical="top" wrapText="1"/>
    </xf>
    <xf numFmtId="4" fontId="5" fillId="0" borderId="5" xfId="0" applyNumberFormat="1" applyFont="1" applyFill="1" applyBorder="1" applyAlignment="1" applyProtection="1">
      <alignment horizontal="right" vertical="top"/>
    </xf>
    <xf numFmtId="0" fontId="5" fillId="0" borderId="0" xfId="0" applyNumberFormat="1" applyFont="1" applyFill="1" applyBorder="1" applyAlignment="1" applyProtection="1">
      <alignment horizontal="right" vertical="top" wrapText="1"/>
    </xf>
    <xf numFmtId="0" fontId="9" fillId="0" borderId="0" xfId="0" applyNumberFormat="1" applyFont="1" applyFill="1" applyAlignment="1" applyProtection="1">
      <alignment horizontal="justify" vertical="top"/>
    </xf>
    <xf numFmtId="0" fontId="5" fillId="0" borderId="0" xfId="0" applyFont="1" applyFill="1" applyAlignment="1" applyProtection="1">
      <alignment horizontal="right"/>
    </xf>
    <xf numFmtId="0" fontId="5" fillId="0" borderId="0" xfId="0" applyFont="1" applyFill="1" applyAlignment="1" applyProtection="1">
      <alignment horizontal="right" vertical="top"/>
    </xf>
    <xf numFmtId="0" fontId="30" fillId="0" borderId="0" xfId="0" applyNumberFormat="1" applyFont="1" applyFill="1" applyBorder="1" applyAlignment="1" applyProtection="1">
      <alignment horizontal="right" vertical="top" wrapText="1"/>
    </xf>
    <xf numFmtId="0" fontId="31" fillId="0" borderId="0" xfId="0" quotePrefix="1" applyNumberFormat="1" applyFont="1" applyFill="1" applyBorder="1" applyAlignment="1" applyProtection="1">
      <alignment horizontal="left" vertical="center" readingOrder="1"/>
    </xf>
    <xf numFmtId="0" fontId="15" fillId="0" borderId="0" xfId="0" applyNumberFormat="1" applyFont="1" applyFill="1" applyBorder="1" applyAlignment="1" applyProtection="1">
      <alignment horizontal="right" vertical="top" wrapText="1"/>
    </xf>
    <xf numFmtId="0" fontId="32" fillId="0" borderId="0" xfId="0" applyNumberFormat="1" applyFont="1" applyFill="1" applyAlignment="1" applyProtection="1">
      <alignment horizontal="right" vertical="top"/>
    </xf>
    <xf numFmtId="167" fontId="5" fillId="0" borderId="0" xfId="0" applyNumberFormat="1" applyFont="1" applyFill="1" applyAlignment="1" applyProtection="1">
      <alignment horizontal="right" shrinkToFit="1"/>
      <protection locked="0"/>
    </xf>
    <xf numFmtId="4" fontId="5" fillId="0" borderId="0" xfId="12" applyNumberFormat="1" applyFont="1" applyFill="1" applyBorder="1" applyAlignment="1" applyProtection="1">
      <alignment horizontal="right" vertical="top"/>
      <protection locked="0"/>
    </xf>
    <xf numFmtId="1" fontId="7" fillId="0" borderId="0" xfId="0" applyNumberFormat="1" applyFont="1" applyFill="1" applyBorder="1" applyAlignment="1" applyProtection="1">
      <alignment horizontal="right" vertical="center" wrapText="1"/>
    </xf>
    <xf numFmtId="0" fontId="15" fillId="0" borderId="0" xfId="0" applyNumberFormat="1" applyFont="1" applyFill="1" applyBorder="1" applyAlignment="1" applyProtection="1">
      <alignment vertical="center" wrapText="1"/>
    </xf>
    <xf numFmtId="3" fontId="7" fillId="0" borderId="0" xfId="6" applyNumberFormat="1" applyFont="1" applyFill="1" applyBorder="1" applyAlignment="1" applyProtection="1">
      <alignment horizontal="right" vertical="center" wrapText="1"/>
    </xf>
    <xf numFmtId="1" fontId="33" fillId="0" borderId="0" xfId="3" applyNumberFormat="1" applyFont="1" applyFill="1" applyBorder="1" applyAlignment="1" applyProtection="1">
      <alignment horizontal="right" vertical="top" wrapText="1"/>
    </xf>
    <xf numFmtId="0" fontId="17" fillId="0" borderId="0" xfId="3" applyNumberFormat="1" applyFont="1" applyFill="1" applyBorder="1" applyAlignment="1" applyProtection="1">
      <alignment horizontal="left" vertical="top" wrapText="1"/>
    </xf>
    <xf numFmtId="49" fontId="17" fillId="0" borderId="0" xfId="3" applyFont="1" applyFill="1" applyBorder="1" applyAlignment="1" applyProtection="1">
      <alignment horizontal="right" vertical="top" wrapText="1"/>
    </xf>
    <xf numFmtId="49" fontId="33" fillId="0" borderId="0" xfId="3" applyFont="1" applyFill="1" applyProtection="1">
      <alignment horizontal="right" vertical="top"/>
    </xf>
    <xf numFmtId="0" fontId="34" fillId="0" borderId="0" xfId="0" applyNumberFormat="1" applyFont="1" applyFill="1" applyAlignment="1" applyProtection="1">
      <alignment vertical="top" wrapText="1"/>
    </xf>
    <xf numFmtId="4" fontId="5" fillId="0" borderId="0" xfId="0" applyNumberFormat="1" applyFont="1" applyFill="1" applyBorder="1" applyAlignment="1" applyProtection="1">
      <alignment horizontal="right" vertical="top"/>
      <protection locked="0"/>
    </xf>
    <xf numFmtId="0" fontId="15" fillId="0" borderId="0" xfId="0" applyNumberFormat="1" applyFont="1" applyFill="1" applyBorder="1" applyAlignment="1" applyProtection="1">
      <alignment horizontal="fill" vertical="center" wrapText="1"/>
      <protection locked="0"/>
    </xf>
    <xf numFmtId="49" fontId="15" fillId="0" borderId="0" xfId="0" applyNumberFormat="1" applyFont="1" applyFill="1" applyBorder="1" applyAlignment="1" applyProtection="1">
      <alignment horizontal="fill" vertical="top" wrapText="1"/>
    </xf>
    <xf numFmtId="167" fontId="5" fillId="0" borderId="0" xfId="0" applyNumberFormat="1" applyFont="1" applyFill="1" applyAlignment="1" applyProtection="1">
      <alignment horizontal="right" vertical="top" shrinkToFit="1"/>
      <protection locked="0"/>
    </xf>
    <xf numFmtId="49" fontId="14" fillId="0" borderId="0" xfId="3" applyFont="1" applyFill="1" applyBorder="1" applyAlignment="1" applyProtection="1">
      <alignment horizontal="right" vertical="top" wrapText="1"/>
    </xf>
    <xf numFmtId="49" fontId="26" fillId="0" borderId="0" xfId="3" applyFont="1" applyFill="1" applyProtection="1">
      <alignment horizontal="right" vertical="top"/>
    </xf>
    <xf numFmtId="3" fontId="15" fillId="0" borderId="0" xfId="0" applyNumberFormat="1" applyFont="1" applyFill="1" applyBorder="1" applyAlignment="1" applyProtection="1">
      <alignment horizontal="right" vertical="center" wrapText="1"/>
    </xf>
    <xf numFmtId="49" fontId="5" fillId="0" borderId="0" xfId="0" quotePrefix="1" applyNumberFormat="1" applyFont="1" applyFill="1" applyAlignment="1" applyProtection="1">
      <alignment horizontal="left" vertical="top" wrapText="1"/>
      <protection hidden="1"/>
    </xf>
    <xf numFmtId="49" fontId="5" fillId="0" borderId="0" xfId="0" applyNumberFormat="1" applyFont="1" applyFill="1" applyAlignment="1" applyProtection="1">
      <alignment horizontal="right" vertical="top"/>
      <protection hidden="1"/>
    </xf>
    <xf numFmtId="170" fontId="5" fillId="0" borderId="0" xfId="0" applyNumberFormat="1" applyFont="1" applyFill="1" applyAlignment="1" applyProtection="1">
      <alignment horizontal="right" vertical="top" shrinkToFit="1"/>
      <protection hidden="1"/>
    </xf>
    <xf numFmtId="0" fontId="5" fillId="0" borderId="0" xfId="0" quotePrefix="1" applyNumberFormat="1" applyFont="1" applyFill="1" applyAlignment="1" applyProtection="1">
      <alignment horizontal="left" vertical="top" wrapText="1"/>
      <protection hidden="1"/>
    </xf>
    <xf numFmtId="0" fontId="17" fillId="0" borderId="0" xfId="3" quotePrefix="1" applyNumberFormat="1" applyFont="1" applyFill="1" applyBorder="1" applyAlignment="1" applyProtection="1">
      <alignment horizontal="left" vertical="top" wrapText="1"/>
    </xf>
    <xf numFmtId="1" fontId="7" fillId="0" borderId="0" xfId="0" quotePrefix="1" applyNumberFormat="1" applyFont="1" applyFill="1" applyBorder="1" applyAlignment="1" applyProtection="1">
      <alignment horizontal="right" vertical="top" wrapText="1"/>
    </xf>
    <xf numFmtId="0" fontId="7" fillId="0" borderId="5" xfId="0" applyNumberFormat="1" applyFont="1" applyFill="1" applyBorder="1" applyAlignment="1" applyProtection="1">
      <alignment vertical="center" wrapText="1"/>
    </xf>
    <xf numFmtId="0" fontId="7" fillId="0" borderId="5" xfId="0" applyNumberFormat="1" applyFont="1" applyFill="1" applyBorder="1" applyAlignment="1" applyProtection="1">
      <alignment horizontal="right" vertical="center" wrapText="1"/>
    </xf>
    <xf numFmtId="0" fontId="7" fillId="0" borderId="0" xfId="0" quotePrefix="1" applyNumberFormat="1" applyFont="1" applyFill="1" applyBorder="1" applyAlignment="1" applyProtection="1">
      <alignment horizontal="left" vertical="top" wrapText="1"/>
    </xf>
    <xf numFmtId="4" fontId="5" fillId="0" borderId="0" xfId="14" applyNumberFormat="1" applyFont="1" applyFill="1" applyBorder="1" applyAlignment="1" applyProtection="1">
      <alignment horizontal="right" vertical="top"/>
      <protection locked="0"/>
    </xf>
    <xf numFmtId="0" fontId="14" fillId="0" borderId="0" xfId="0" applyFont="1" applyFill="1" applyAlignment="1" applyProtection="1">
      <alignment horizontal="left" vertical="top" wrapText="1"/>
    </xf>
    <xf numFmtId="169" fontId="5" fillId="0" borderId="0" xfId="6" applyNumberFormat="1" applyFont="1" applyFill="1" applyBorder="1" applyAlignment="1" applyProtection="1">
      <alignment horizontal="right" vertical="top" wrapText="1"/>
      <protection locked="0"/>
    </xf>
    <xf numFmtId="171" fontId="5" fillId="0" borderId="0" xfId="0" applyNumberFormat="1" applyFont="1" applyFill="1" applyBorder="1" applyAlignment="1" applyProtection="1">
      <alignment horizontal="right" vertical="top" wrapText="1"/>
    </xf>
    <xf numFmtId="0" fontId="14" fillId="0" borderId="0" xfId="0" quotePrefix="1" applyFont="1" applyFill="1" applyBorder="1" applyAlignment="1" applyProtection="1">
      <alignment horizontal="left" vertical="top" wrapText="1"/>
    </xf>
    <xf numFmtId="4" fontId="5" fillId="0" borderId="0" xfId="0" applyNumberFormat="1" applyFont="1" applyFill="1" applyBorder="1" applyAlignment="1" applyProtection="1">
      <alignment vertical="center"/>
    </xf>
    <xf numFmtId="168" fontId="7" fillId="0" borderId="0" xfId="4" applyNumberFormat="1" applyFont="1" applyFill="1" applyAlignment="1" applyProtection="1">
      <alignment horizontal="right" vertical="center" shrinkToFit="1"/>
    </xf>
    <xf numFmtId="1" fontId="7" fillId="0" borderId="9" xfId="4" applyNumberFormat="1" applyFont="1" applyFill="1" applyBorder="1" applyAlignment="1" applyProtection="1">
      <alignment vertical="center"/>
    </xf>
    <xf numFmtId="1" fontId="7" fillId="0" borderId="3" xfId="4" applyNumberFormat="1" applyFont="1" applyFill="1" applyBorder="1" applyAlignment="1" applyProtection="1">
      <alignment horizontal="right" vertical="center"/>
    </xf>
    <xf numFmtId="166" fontId="7" fillId="0" borderId="3" xfId="4" applyNumberFormat="1" applyFont="1" applyFill="1" applyBorder="1" applyAlignment="1" applyProtection="1">
      <alignment horizontal="right" vertical="center" shrinkToFit="1"/>
    </xf>
    <xf numFmtId="167" fontId="7" fillId="0" borderId="9" xfId="4" applyNumberFormat="1" applyFont="1" applyFill="1" applyBorder="1" applyAlignment="1" applyProtection="1">
      <alignment horizontal="right" vertical="center" shrinkToFit="1"/>
    </xf>
    <xf numFmtId="1" fontId="7" fillId="0" borderId="4" xfId="4" applyNumberFormat="1" applyFont="1" applyFill="1" applyBorder="1" applyAlignment="1" applyProtection="1">
      <alignment vertical="center"/>
    </xf>
    <xf numFmtId="1" fontId="7" fillId="0" borderId="2" xfId="4" applyNumberFormat="1" applyFont="1" applyFill="1" applyBorder="1" applyAlignment="1" applyProtection="1">
      <alignment horizontal="right" vertical="center"/>
    </xf>
    <xf numFmtId="166" fontId="7" fillId="0" borderId="2" xfId="4" applyNumberFormat="1" applyFont="1" applyFill="1" applyBorder="1" applyAlignment="1" applyProtection="1">
      <alignment horizontal="right" vertical="center" shrinkToFit="1"/>
    </xf>
    <xf numFmtId="167" fontId="7" fillId="0" borderId="4" xfId="4" applyNumberFormat="1" applyFont="1" applyFill="1" applyBorder="1" applyAlignment="1" applyProtection="1">
      <alignment horizontal="right" vertical="center" shrinkToFit="1"/>
    </xf>
    <xf numFmtId="1" fontId="5" fillId="0" borderId="10" xfId="4" applyNumberFormat="1" applyFont="1" applyFill="1" applyBorder="1" applyAlignment="1" applyProtection="1">
      <alignment horizontal="right" vertical="center"/>
    </xf>
    <xf numFmtId="166" fontId="5" fillId="0" borderId="10" xfId="4" applyNumberFormat="1" applyFont="1" applyFill="1" applyBorder="1" applyAlignment="1" applyProtection="1">
      <alignment horizontal="right" vertical="center" shrinkToFit="1"/>
    </xf>
    <xf numFmtId="168" fontId="5" fillId="0" borderId="0" xfId="4" applyNumberFormat="1" applyFont="1" applyFill="1" applyBorder="1" applyAlignment="1" applyProtection="1">
      <alignment horizontal="right" vertical="center" shrinkToFit="1"/>
    </xf>
    <xf numFmtId="1" fontId="5" fillId="0" borderId="2" xfId="4" applyNumberFormat="1" applyFont="1" applyFill="1" applyBorder="1" applyAlignment="1" applyProtection="1">
      <alignment vertical="center"/>
    </xf>
    <xf numFmtId="167" fontId="5" fillId="0" borderId="2" xfId="4" applyNumberFormat="1" applyFont="1" applyFill="1" applyBorder="1" applyAlignment="1" applyProtection="1">
      <alignment horizontal="right" vertical="center" shrinkToFit="1"/>
    </xf>
    <xf numFmtId="1" fontId="7" fillId="0" borderId="0" xfId="0" applyNumberFormat="1" applyFont="1" applyFill="1" applyBorder="1" applyAlignment="1" applyProtection="1">
      <alignment vertical="center"/>
    </xf>
    <xf numFmtId="167" fontId="7" fillId="0" borderId="2" xfId="4" applyNumberFormat="1" applyFont="1" applyFill="1" applyBorder="1" applyAlignment="1" applyProtection="1">
      <alignment vertical="center" shrinkToFit="1"/>
    </xf>
    <xf numFmtId="167" fontId="7" fillId="0" borderId="13" xfId="4" applyNumberFormat="1" applyFont="1" applyFill="1" applyBorder="1" applyAlignment="1" applyProtection="1">
      <alignment vertical="center" shrinkToFit="1"/>
    </xf>
    <xf numFmtId="1" fontId="5" fillId="0" borderId="0" xfId="4" applyNumberFormat="1" applyFont="1" applyFill="1" applyBorder="1" applyAlignment="1" applyProtection="1">
      <alignment horizontal="right" vertical="center"/>
    </xf>
    <xf numFmtId="1" fontId="7" fillId="0" borderId="11" xfId="4" applyNumberFormat="1" applyFont="1" applyFill="1" applyBorder="1" applyAlignment="1" applyProtection="1">
      <alignment vertical="center"/>
    </xf>
    <xf numFmtId="1" fontId="7" fillId="0" borderId="12" xfId="4" applyNumberFormat="1" applyFont="1" applyFill="1" applyBorder="1" applyAlignment="1" applyProtection="1">
      <alignment horizontal="right" vertical="center"/>
    </xf>
    <xf numFmtId="166" fontId="7" fillId="0" borderId="12" xfId="4" applyNumberFormat="1" applyFont="1" applyFill="1" applyBorder="1" applyAlignment="1" applyProtection="1">
      <alignment horizontal="right" vertical="center" shrinkToFit="1"/>
    </xf>
    <xf numFmtId="167" fontId="7" fillId="0" borderId="11" xfId="4" applyNumberFormat="1" applyFont="1" applyFill="1" applyBorder="1" applyAlignment="1" applyProtection="1">
      <alignment horizontal="right" vertical="center" shrinkToFit="1"/>
    </xf>
    <xf numFmtId="1" fontId="7" fillId="0" borderId="0" xfId="4" applyNumberFormat="1" applyFont="1" applyFill="1" applyBorder="1" applyAlignment="1" applyProtection="1">
      <alignment vertical="center"/>
    </xf>
    <xf numFmtId="1" fontId="7" fillId="0" borderId="0" xfId="4" applyNumberFormat="1" applyFont="1" applyFill="1" applyBorder="1" applyAlignment="1" applyProtection="1">
      <alignment horizontal="right" vertical="center"/>
    </xf>
    <xf numFmtId="166" fontId="7" fillId="0" borderId="0" xfId="4" applyNumberFormat="1" applyFont="1" applyFill="1" applyBorder="1" applyAlignment="1" applyProtection="1">
      <alignment horizontal="right" vertical="center" shrinkToFit="1"/>
    </xf>
    <xf numFmtId="167" fontId="7" fillId="0" borderId="0" xfId="4" applyNumberFormat="1" applyFont="1" applyFill="1" applyBorder="1" applyAlignment="1" applyProtection="1">
      <alignment horizontal="right" vertical="center" shrinkToFit="1"/>
    </xf>
    <xf numFmtId="167" fontId="7" fillId="0" borderId="0" xfId="4" applyNumberFormat="1" applyFont="1" applyFill="1" applyBorder="1" applyAlignment="1" applyProtection="1">
      <alignment vertical="center" shrinkToFit="1"/>
    </xf>
    <xf numFmtId="1" fontId="5" fillId="0" borderId="9" xfId="4" quotePrefix="1" applyNumberFormat="1" applyFont="1" applyFill="1" applyBorder="1" applyAlignment="1" applyProtection="1">
      <alignment horizontal="left" vertical="center"/>
    </xf>
    <xf numFmtId="1" fontId="5" fillId="0" borderId="0" xfId="4" applyNumberFormat="1" applyFont="1" applyFill="1" applyBorder="1" applyAlignment="1" applyProtection="1">
      <alignment vertical="center"/>
    </xf>
    <xf numFmtId="167" fontId="7" fillId="0" borderId="14" xfId="4" applyNumberFormat="1" applyFont="1" applyFill="1" applyBorder="1" applyAlignment="1" applyProtection="1">
      <alignment vertical="center" shrinkToFit="1"/>
    </xf>
    <xf numFmtId="1" fontId="5" fillId="0" borderId="15" xfId="4" applyNumberFormat="1" applyFont="1" applyFill="1" applyBorder="1" applyAlignment="1" applyProtection="1">
      <alignment vertical="center"/>
    </xf>
    <xf numFmtId="167" fontId="5" fillId="0" borderId="15" xfId="4" applyNumberFormat="1" applyFont="1" applyFill="1" applyBorder="1" applyAlignment="1" applyProtection="1">
      <alignment horizontal="right" vertical="center" shrinkToFit="1"/>
    </xf>
    <xf numFmtId="1" fontId="7" fillId="0" borderId="15" xfId="4" applyNumberFormat="1" applyFont="1" applyFill="1" applyBorder="1" applyAlignment="1" applyProtection="1">
      <alignment vertical="center"/>
    </xf>
    <xf numFmtId="1" fontId="7" fillId="0" borderId="10" xfId="4" applyNumberFormat="1" applyFont="1" applyFill="1" applyBorder="1" applyAlignment="1" applyProtection="1">
      <alignment horizontal="right" vertical="center"/>
    </xf>
    <xf numFmtId="166" fontId="7" fillId="0" borderId="10" xfId="4" applyNumberFormat="1" applyFont="1" applyFill="1" applyBorder="1" applyAlignment="1" applyProtection="1">
      <alignment horizontal="right" vertical="center" shrinkToFit="1"/>
    </xf>
    <xf numFmtId="167" fontId="7" fillId="0" borderId="15" xfId="4" applyNumberFormat="1" applyFont="1" applyFill="1" applyBorder="1" applyAlignment="1" applyProtection="1">
      <alignment horizontal="right" vertical="center" shrinkToFit="1"/>
    </xf>
    <xf numFmtId="1" fontId="7" fillId="0" borderId="16" xfId="4" applyNumberFormat="1" applyFont="1" applyFill="1" applyBorder="1" applyAlignment="1" applyProtection="1">
      <alignment vertical="center"/>
    </xf>
    <xf numFmtId="1" fontId="5" fillId="0" borderId="17" xfId="4" applyNumberFormat="1" applyFont="1" applyFill="1" applyBorder="1" applyAlignment="1" applyProtection="1">
      <alignment horizontal="right" vertical="center"/>
    </xf>
    <xf numFmtId="166" fontId="5" fillId="0" borderId="17" xfId="4" applyNumberFormat="1" applyFont="1" applyFill="1" applyBorder="1" applyAlignment="1" applyProtection="1">
      <alignment horizontal="right" vertical="center" shrinkToFit="1"/>
    </xf>
    <xf numFmtId="167" fontId="5" fillId="0" borderId="16" xfId="4" applyNumberFormat="1" applyFont="1" applyFill="1" applyBorder="1" applyAlignment="1" applyProtection="1">
      <alignment horizontal="right" vertical="center" shrinkToFit="1"/>
    </xf>
    <xf numFmtId="167" fontId="7" fillId="0" borderId="18" xfId="4" applyNumberFormat="1" applyFont="1" applyFill="1" applyBorder="1" applyAlignment="1" applyProtection="1">
      <alignment vertical="center" shrinkToFit="1"/>
    </xf>
    <xf numFmtId="0" fontId="34" fillId="0" borderId="0" xfId="0" quotePrefix="1" applyNumberFormat="1" applyFont="1" applyFill="1" applyAlignment="1" applyProtection="1">
      <alignment vertical="top" wrapText="1"/>
    </xf>
    <xf numFmtId="172" fontId="14" fillId="0" borderId="0" xfId="6" applyNumberFormat="1" applyFont="1" applyFill="1" applyAlignment="1" applyProtection="1">
      <alignment horizontal="right" vertical="top" wrapText="1"/>
    </xf>
    <xf numFmtId="0" fontId="15" fillId="0" borderId="0" xfId="0" applyNumberFormat="1" applyFont="1" applyFill="1" applyAlignment="1" applyProtection="1">
      <alignment horizontal="left" vertical="top" wrapText="1"/>
    </xf>
    <xf numFmtId="1" fontId="5" fillId="0" borderId="19" xfId="4" quotePrefix="1" applyNumberFormat="1" applyFont="1" applyFill="1" applyBorder="1" applyAlignment="1" applyProtection="1">
      <alignment horizontal="left" vertical="center"/>
    </xf>
    <xf numFmtId="167" fontId="5" fillId="0" borderId="19" xfId="4" applyNumberFormat="1" applyFont="1" applyFill="1" applyBorder="1" applyAlignment="1" applyProtection="1">
      <alignment horizontal="right" vertical="center" shrinkToFit="1"/>
    </xf>
    <xf numFmtId="167" fontId="7" fillId="0" borderId="20" xfId="4" applyNumberFormat="1" applyFont="1" applyFill="1" applyBorder="1" applyAlignment="1" applyProtection="1">
      <alignment vertical="center" shrinkToFit="1"/>
    </xf>
    <xf numFmtId="1" fontId="5" fillId="0" borderId="21" xfId="4" quotePrefix="1" applyNumberFormat="1" applyFont="1" applyFill="1" applyBorder="1" applyAlignment="1" applyProtection="1">
      <alignment horizontal="left" vertical="center"/>
    </xf>
    <xf numFmtId="1" fontId="5" fillId="0" borderId="22" xfId="4" applyNumberFormat="1" applyFont="1" applyFill="1" applyBorder="1" applyAlignment="1" applyProtection="1">
      <alignment horizontal="right" vertical="center"/>
    </xf>
    <xf numFmtId="166" fontId="5" fillId="0" borderId="22" xfId="4" applyNumberFormat="1" applyFont="1" applyFill="1" applyBorder="1" applyAlignment="1" applyProtection="1">
      <alignment horizontal="right" vertical="center" shrinkToFit="1"/>
    </xf>
    <xf numFmtId="167" fontId="5" fillId="0" borderId="21" xfId="4" applyNumberFormat="1" applyFont="1" applyFill="1" applyBorder="1" applyAlignment="1" applyProtection="1">
      <alignment horizontal="right" vertical="center" shrinkToFit="1"/>
    </xf>
    <xf numFmtId="167" fontId="7" fillId="0" borderId="23" xfId="4" applyNumberFormat="1" applyFont="1" applyFill="1" applyBorder="1" applyAlignment="1" applyProtection="1">
      <alignment vertical="center" shrinkToFit="1"/>
    </xf>
    <xf numFmtId="0" fontId="15" fillId="0" borderId="0" xfId="0" applyNumberFormat="1" applyFont="1" applyFill="1" applyBorder="1" applyAlignment="1" applyProtection="1">
      <alignment vertical="top" wrapText="1"/>
    </xf>
    <xf numFmtId="1" fontId="7" fillId="0" borderId="19" xfId="4" applyNumberFormat="1" applyFont="1" applyFill="1" applyBorder="1" applyAlignment="1" applyProtection="1">
      <alignment vertical="center"/>
    </xf>
    <xf numFmtId="167" fontId="7" fillId="0" borderId="19" xfId="4" applyNumberFormat="1" applyFont="1" applyFill="1" applyBorder="1" applyAlignment="1" applyProtection="1">
      <alignment horizontal="right" vertical="center" shrinkToFit="1"/>
    </xf>
    <xf numFmtId="167" fontId="7" fillId="0" borderId="24" xfId="4" applyNumberFormat="1" applyFont="1" applyFill="1" applyBorder="1" applyAlignment="1" applyProtection="1">
      <alignment vertical="center" shrinkToFit="1"/>
    </xf>
    <xf numFmtId="168" fontId="10" fillId="0" borderId="0" xfId="8" applyNumberFormat="1" applyFont="1" applyFill="1" applyAlignment="1" applyProtection="1">
      <alignment horizontal="right" vertical="top" shrinkToFit="1"/>
    </xf>
    <xf numFmtId="0" fontId="14" fillId="0" borderId="0" xfId="0" applyFont="1" applyFill="1" applyBorder="1" applyProtection="1"/>
    <xf numFmtId="168" fontId="10" fillId="0" borderId="0" xfId="0" applyNumberFormat="1" applyFont="1" applyFill="1" applyAlignment="1" applyProtection="1">
      <alignment horizontal="right" vertical="top" shrinkToFit="1"/>
    </xf>
    <xf numFmtId="4" fontId="5" fillId="2" borderId="0" xfId="11" applyProtection="1">
      <alignment horizontal="right" vertical="top"/>
      <protection locked="0"/>
    </xf>
    <xf numFmtId="4" fontId="5" fillId="0" borderId="0" xfId="0" applyNumberFormat="1" applyFont="1" applyFill="1" applyBorder="1" applyAlignment="1" applyProtection="1">
      <alignment vertical="top"/>
      <protection locked="0"/>
    </xf>
    <xf numFmtId="1" fontId="7" fillId="0" borderId="17" xfId="4" applyNumberFormat="1" applyFont="1" applyFill="1" applyBorder="1" applyAlignment="1" applyProtection="1">
      <alignment horizontal="right" vertical="center"/>
    </xf>
    <xf numFmtId="166" fontId="7" fillId="0" borderId="17" xfId="4" applyNumberFormat="1" applyFont="1" applyFill="1" applyBorder="1" applyAlignment="1" applyProtection="1">
      <alignment horizontal="right" vertical="center" shrinkToFit="1"/>
    </xf>
    <xf numFmtId="167" fontId="7" fillId="0" borderId="16" xfId="4" applyNumberFormat="1" applyFont="1" applyFill="1" applyBorder="1" applyAlignment="1" applyProtection="1">
      <alignment horizontal="right" vertical="center" shrinkToFit="1"/>
    </xf>
    <xf numFmtId="0" fontId="0" fillId="0" borderId="0" xfId="0" applyProtection="1">
      <protection locked="0"/>
    </xf>
    <xf numFmtId="1" fontId="5" fillId="0" borderId="0" xfId="12" applyNumberFormat="1" applyFont="1" applyFill="1" applyBorder="1" applyAlignment="1" applyProtection="1">
      <alignment horizontal="right" vertical="top"/>
      <protection locked="0"/>
    </xf>
    <xf numFmtId="9" fontId="5" fillId="0" borderId="0" xfId="0" quotePrefix="1" applyNumberFormat="1" applyFont="1" applyFill="1" applyBorder="1" applyAlignment="1" applyProtection="1">
      <alignment horizontal="right" vertical="top" wrapText="1"/>
      <protection locked="0"/>
    </xf>
  </cellXfs>
  <cellStyles count="32">
    <cellStyle name="Comma 3 2" xfId="18"/>
    <cellStyle name="Comma 3 3" xfId="19"/>
    <cellStyle name="Comma 3 4" xfId="20"/>
    <cellStyle name="Comma 4 2" xfId="21"/>
    <cellStyle name="Comma 4 3" xfId="22"/>
    <cellStyle name="Comma 4 4" xfId="23"/>
    <cellStyle name="Comma 5 2" xfId="24"/>
    <cellStyle name="Comma 6 2" xfId="25"/>
    <cellStyle name="Hiperpovezava 2" xfId="26"/>
    <cellStyle name="Naslov" xfId="1" builtinId="15" customBuiltin="1"/>
    <cellStyle name="Navadno" xfId="0" builtinId="0"/>
    <cellStyle name="Navadno 2" xfId="27"/>
    <cellStyle name="Navadno_04164-00_pzr_5_p_1" xfId="2"/>
    <cellStyle name="Navadno_04165-10-PZR-4-MP Petišovci_popis_NN_JR" xfId="3"/>
    <cellStyle name="Navadno_08130-A0-PZR-5-GEN INKUBATOR_ver1_delovna (3)" xfId="4"/>
    <cellStyle name="Normal_1.3.2" xfId="5"/>
    <cellStyle name="Odstotek" xfId="6" builtinId="5"/>
    <cellStyle name="Odstotek 2" xfId="7"/>
    <cellStyle name="Odstotek 2 2" xfId="16"/>
    <cellStyle name="Percent 3 2" xfId="28"/>
    <cellStyle name="Percent 3 3" xfId="29"/>
    <cellStyle name="Percent 3 4" xfId="30"/>
    <cellStyle name="Percent 5 2" xfId="31"/>
    <cellStyle name="Pomoc" xfId="8"/>
    <cellStyle name="Rekapitulacija" xfId="9"/>
    <cellStyle name="Slog 1" xfId="10"/>
    <cellStyle name="STOLPEC_E" xfId="11"/>
    <cellStyle name="Valuta" xfId="12" builtinId="4"/>
    <cellStyle name="Valuta 2" xfId="13"/>
    <cellStyle name="Vejica" xfId="14" builtinId="3"/>
    <cellStyle name="Vejica 2" xfId="15"/>
    <cellStyle name="Vejica 2 2"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1.wmf"/></Relationships>
</file>

<file path=xl/drawings/_rels/drawing11.xml.rels><?xml version="1.0" encoding="UTF-8" standalone="yes"?>
<Relationships xmlns="http://schemas.openxmlformats.org/package/2006/relationships"><Relationship Id="rId1" Type="http://schemas.openxmlformats.org/officeDocument/2006/relationships/image" Target="../media/image1.wmf"/></Relationships>
</file>

<file path=xl/drawings/_rels/drawing12.xml.rels><?xml version="1.0" encoding="UTF-8" standalone="yes"?>
<Relationships xmlns="http://schemas.openxmlformats.org/package/2006/relationships"><Relationship Id="rId1" Type="http://schemas.openxmlformats.org/officeDocument/2006/relationships/image" Target="../media/image1.wmf"/></Relationships>
</file>

<file path=xl/drawings/_rels/drawing13.xml.rels><?xml version="1.0" encoding="UTF-8" standalone="yes"?>
<Relationships xmlns="http://schemas.openxmlformats.org/package/2006/relationships"><Relationship Id="rId1" Type="http://schemas.openxmlformats.org/officeDocument/2006/relationships/image" Target="../media/image1.wmf"/></Relationships>
</file>

<file path=xl/drawings/_rels/drawing14.xml.rels><?xml version="1.0" encoding="UTF-8" standalone="yes"?>
<Relationships xmlns="http://schemas.openxmlformats.org/package/2006/relationships"><Relationship Id="rId1" Type="http://schemas.openxmlformats.org/officeDocument/2006/relationships/image" Target="../media/image1.wmf"/></Relationships>
</file>

<file path=xl/drawings/_rels/drawing15.xml.rels><?xml version="1.0" encoding="UTF-8" standalone="yes"?>
<Relationships xmlns="http://schemas.openxmlformats.org/package/2006/relationships"><Relationship Id="rId1" Type="http://schemas.openxmlformats.org/officeDocument/2006/relationships/image" Target="../media/image1.wmf"/></Relationships>
</file>

<file path=xl/drawings/_rels/drawing16.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_rels/drawing7.xml.rels><?xml version="1.0" encoding="UTF-8" standalone="yes"?>
<Relationships xmlns="http://schemas.openxmlformats.org/package/2006/relationships"><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image" Target="../media/image1.wmf"/></Relationships>
</file>

<file path=xl/drawings/_rels/drawing9.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47625</xdr:colOff>
      <xdr:row>0</xdr:row>
      <xdr:rowOff>19050</xdr:rowOff>
    </xdr:from>
    <xdr:to>
      <xdr:col>5</xdr:col>
      <xdr:colOff>609600</xdr:colOff>
      <xdr:row>1</xdr:row>
      <xdr:rowOff>161925</xdr:rowOff>
    </xdr:to>
    <xdr:pic>
      <xdr:nvPicPr>
        <xdr:cNvPr id="13512" name="Picture 1" descr="SAVAZNAK">
          <a:extLst>
            <a:ext uri="{FF2B5EF4-FFF2-40B4-BE49-F238E27FC236}">
              <a16:creationId xmlns:a16="http://schemas.microsoft.com/office/drawing/2014/main" id="{00000000-0008-0000-0000-0000C8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4425" y="1905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17628" name="Picture 1" descr="SAVAZNAK">
          <a:extLst>
            <a:ext uri="{FF2B5EF4-FFF2-40B4-BE49-F238E27FC236}">
              <a16:creationId xmlns:a16="http://schemas.microsoft.com/office/drawing/2014/main" id="{00000000-0008-0000-0100-0000DC4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1722" name="Picture 1" descr="SAVAZNAK">
          <a:extLst>
            <a:ext uri="{FF2B5EF4-FFF2-40B4-BE49-F238E27FC236}">
              <a16:creationId xmlns:a16="http://schemas.microsoft.com/office/drawing/2014/main" id="{00000000-0008-0000-0600-0000DA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IN44"/>
  <sheetViews>
    <sheetView showZeros="0" tabSelected="1" view="pageBreakPreview" topLeftCell="A16" zoomScaleNormal="100" zoomScaleSheetLayoutView="100" workbookViewId="0">
      <selection activeCell="B39" sqref="B39"/>
    </sheetView>
  </sheetViews>
  <sheetFormatPr defaultColWidth="9" defaultRowHeight="12"/>
  <cols>
    <col min="1" max="1" width="4.28515625" style="13" customWidth="1"/>
    <col min="2" max="2" width="40.7109375" style="15" customWidth="1"/>
    <col min="3" max="3" width="4.7109375" style="1" customWidth="1"/>
    <col min="4" max="4" width="7.7109375" style="2" customWidth="1"/>
    <col min="5" max="5" width="15.7109375" style="3" customWidth="1"/>
    <col min="6" max="6" width="15.42578125" style="3" customWidth="1"/>
    <col min="7" max="7" width="9" style="12" hidden="1" customWidth="1"/>
    <col min="8" max="8" width="9" style="12"/>
    <col min="9" max="9" width="0" style="12" hidden="1" customWidth="1"/>
    <col min="10" max="16384" width="9" style="12"/>
  </cols>
  <sheetData>
    <row r="1" spans="1:248" s="5" customFormat="1" ht="14.1" customHeight="1"/>
    <row r="2" spans="1:248" s="5" customFormat="1" ht="14.1" customHeight="1">
      <c r="A2" s="23"/>
      <c r="B2" s="23"/>
      <c r="C2" s="23"/>
      <c r="D2" s="23"/>
      <c r="E2" s="23"/>
    </row>
    <row r="3" spans="1:248" s="22" customFormat="1" ht="9">
      <c r="A3" s="19"/>
      <c r="B3" s="17" t="s">
        <v>1</v>
      </c>
      <c r="C3" s="20"/>
      <c r="D3" s="20"/>
      <c r="E3" s="21"/>
      <c r="F3" s="97"/>
      <c r="G3" s="18"/>
    </row>
    <row r="4" spans="1:248">
      <c r="A4" s="7"/>
      <c r="B4" s="8"/>
      <c r="C4" s="9"/>
      <c r="D4" s="10"/>
      <c r="E4" s="11"/>
      <c r="F4" s="11"/>
    </row>
    <row r="6" spans="1:248" s="16" customFormat="1" ht="20.100000000000001" customHeight="1">
      <c r="A6" s="30" t="s">
        <v>7</v>
      </c>
      <c r="B6" s="31"/>
      <c r="C6" s="32" t="s">
        <v>45</v>
      </c>
      <c r="D6" s="33"/>
      <c r="E6" s="34"/>
      <c r="F6" s="34"/>
    </row>
    <row r="7" spans="1:248" s="16" customFormat="1" ht="20.100000000000001" customHeight="1">
      <c r="A7" s="30"/>
      <c r="B7" s="31"/>
      <c r="C7" s="35"/>
      <c r="D7" s="33"/>
      <c r="E7" s="34"/>
      <c r="F7" s="34"/>
    </row>
    <row r="8" spans="1:248" s="16" customFormat="1" ht="20.100000000000001" customHeight="1">
      <c r="A8" s="30"/>
      <c r="B8" s="31"/>
      <c r="C8" s="32" t="s">
        <v>25</v>
      </c>
      <c r="D8" s="33"/>
      <c r="E8" s="34"/>
      <c r="F8" s="34"/>
    </row>
    <row r="9" spans="1:248" s="16" customFormat="1" ht="20.100000000000001" customHeight="1">
      <c r="A9" s="30"/>
      <c r="B9" s="31"/>
      <c r="C9" s="36"/>
      <c r="D9" s="33"/>
      <c r="E9" s="34"/>
      <c r="F9" s="34"/>
    </row>
    <row r="10" spans="1:248" s="16" customFormat="1" ht="20.100000000000001" customHeight="1">
      <c r="A10" s="30"/>
      <c r="B10" s="31"/>
      <c r="C10" s="37" t="s">
        <v>74</v>
      </c>
      <c r="D10" s="33"/>
      <c r="E10" s="34"/>
      <c r="F10" s="34"/>
    </row>
    <row r="11" spans="1:248" s="16" customFormat="1" ht="20.100000000000001" customHeight="1">
      <c r="A11" s="30"/>
      <c r="B11" s="116"/>
      <c r="C11" s="37"/>
      <c r="D11" s="118"/>
      <c r="E11" s="119"/>
      <c r="F11" s="119"/>
    </row>
    <row r="12" spans="1:248" s="16" customFormat="1" ht="20.100000000000001" customHeight="1">
      <c r="A12" s="30"/>
      <c r="B12" s="116"/>
      <c r="C12" s="117"/>
      <c r="D12" s="118"/>
      <c r="E12" s="119"/>
      <c r="F12" s="119"/>
    </row>
    <row r="13" spans="1:248" s="16" customFormat="1" ht="20.100000000000001" customHeight="1">
      <c r="A13" s="30"/>
      <c r="B13" s="116"/>
      <c r="C13" s="117"/>
      <c r="D13" s="118"/>
      <c r="E13" s="119"/>
      <c r="F13" s="119"/>
    </row>
    <row r="14" spans="1:248" s="108" customFormat="1" ht="18" customHeight="1" thickBot="1">
      <c r="A14" s="191" t="str">
        <f>'E1. DV_BREŽICE '!A36</f>
        <v>E.</v>
      </c>
      <c r="B14" s="213" t="str">
        <f>'E1. DV_BREŽICE '!B36</f>
        <v>ELEKTRO DEL</v>
      </c>
      <c r="C14" s="214"/>
      <c r="D14" s="215"/>
      <c r="E14" s="216"/>
      <c r="F14" s="21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c r="BA14" s="107"/>
      <c r="BB14" s="107"/>
      <c r="BC14" s="107"/>
      <c r="BD14" s="107"/>
      <c r="BE14" s="107"/>
      <c r="BF14" s="107"/>
      <c r="BG14" s="107"/>
      <c r="BH14" s="107"/>
      <c r="BI14" s="107"/>
      <c r="BJ14" s="107"/>
      <c r="BK14" s="107"/>
      <c r="BL14" s="107"/>
      <c r="BM14" s="107"/>
      <c r="BN14" s="107"/>
      <c r="BO14" s="107"/>
      <c r="BP14" s="107"/>
      <c r="BQ14" s="107"/>
      <c r="BR14" s="107"/>
      <c r="BS14" s="107"/>
      <c r="BT14" s="107"/>
      <c r="BU14" s="107"/>
      <c r="BV14" s="107"/>
      <c r="BW14" s="107"/>
      <c r="BX14" s="107"/>
      <c r="BY14" s="107"/>
      <c r="BZ14" s="107"/>
      <c r="CA14" s="107"/>
      <c r="CB14" s="107"/>
      <c r="CC14" s="107"/>
      <c r="CD14" s="107"/>
      <c r="CE14" s="107"/>
      <c r="CF14" s="107"/>
      <c r="CG14" s="107"/>
      <c r="CH14" s="107"/>
      <c r="CI14" s="107"/>
      <c r="CJ14" s="107"/>
      <c r="CK14" s="107"/>
      <c r="CL14" s="107"/>
      <c r="CM14" s="107"/>
      <c r="CN14" s="107"/>
      <c r="CO14" s="107"/>
      <c r="CP14" s="107"/>
      <c r="CQ14" s="107"/>
      <c r="CR14" s="107"/>
      <c r="CS14" s="107"/>
      <c r="CT14" s="107"/>
      <c r="CU14" s="107"/>
      <c r="CV14" s="107"/>
      <c r="CW14" s="107"/>
      <c r="CX14" s="107"/>
      <c r="CY14" s="107"/>
      <c r="CZ14" s="107"/>
      <c r="DA14" s="107"/>
      <c r="DB14" s="107"/>
      <c r="DC14" s="107"/>
      <c r="DD14" s="107"/>
      <c r="DE14" s="107"/>
      <c r="DF14" s="107"/>
      <c r="DG14" s="107"/>
      <c r="DH14" s="107"/>
      <c r="DI14" s="107"/>
      <c r="DJ14" s="107"/>
      <c r="DK14" s="107"/>
      <c r="DL14" s="107"/>
      <c r="DM14" s="107"/>
      <c r="DN14" s="107"/>
      <c r="DO14" s="107"/>
      <c r="DP14" s="107"/>
      <c r="DQ14" s="107"/>
      <c r="DR14" s="107"/>
      <c r="DS14" s="107"/>
      <c r="DT14" s="107"/>
      <c r="DU14" s="107"/>
      <c r="DV14" s="107"/>
      <c r="DW14" s="107"/>
      <c r="DX14" s="107"/>
      <c r="DY14" s="107"/>
      <c r="DZ14" s="107"/>
      <c r="EA14" s="107"/>
      <c r="EB14" s="107"/>
      <c r="EC14" s="107"/>
      <c r="ED14" s="107"/>
      <c r="EE14" s="107"/>
      <c r="EF14" s="107"/>
      <c r="EG14" s="107"/>
      <c r="EH14" s="107"/>
      <c r="EI14" s="107"/>
      <c r="EJ14" s="107"/>
      <c r="EK14" s="107"/>
      <c r="EL14" s="107"/>
      <c r="EM14" s="107"/>
      <c r="EN14" s="107"/>
      <c r="EO14" s="107"/>
      <c r="EP14" s="107"/>
      <c r="EQ14" s="107"/>
      <c r="ER14" s="107"/>
      <c r="ES14" s="107"/>
      <c r="ET14" s="107"/>
      <c r="EU14" s="107"/>
      <c r="EV14" s="107"/>
      <c r="EW14" s="107"/>
      <c r="EX14" s="107"/>
      <c r="EY14" s="107"/>
      <c r="EZ14" s="107"/>
      <c r="FA14" s="107"/>
      <c r="FB14" s="107"/>
      <c r="FC14" s="107"/>
      <c r="FD14" s="107"/>
      <c r="FE14" s="107"/>
      <c r="FF14" s="107"/>
      <c r="FG14" s="107"/>
      <c r="FH14" s="107"/>
      <c r="FI14" s="107"/>
      <c r="FJ14" s="107"/>
      <c r="FK14" s="107"/>
      <c r="FL14" s="107"/>
      <c r="FM14" s="107"/>
      <c r="FN14" s="107"/>
      <c r="FO14" s="107"/>
      <c r="FP14" s="107"/>
      <c r="FQ14" s="107"/>
      <c r="FR14" s="107"/>
      <c r="FS14" s="107"/>
      <c r="FT14" s="107"/>
      <c r="FU14" s="107"/>
      <c r="FV14" s="107"/>
      <c r="FW14" s="107"/>
      <c r="FX14" s="107"/>
      <c r="FY14" s="107"/>
      <c r="FZ14" s="107"/>
      <c r="GA14" s="107"/>
      <c r="GB14" s="107"/>
      <c r="GC14" s="107"/>
      <c r="GD14" s="107"/>
      <c r="GE14" s="107"/>
      <c r="GF14" s="107"/>
      <c r="GG14" s="107"/>
      <c r="GH14" s="107"/>
      <c r="GI14" s="107"/>
      <c r="GJ14" s="107"/>
      <c r="GK14" s="107"/>
      <c r="GL14" s="107"/>
      <c r="GM14" s="107"/>
      <c r="GN14" s="107"/>
      <c r="GO14" s="107"/>
      <c r="GP14" s="107"/>
      <c r="GQ14" s="107"/>
      <c r="GR14" s="107"/>
      <c r="GS14" s="107"/>
      <c r="GT14" s="107"/>
      <c r="GU14" s="107"/>
      <c r="GV14" s="107"/>
      <c r="GW14" s="107"/>
      <c r="GX14" s="107"/>
      <c r="GY14" s="107"/>
      <c r="GZ14" s="107"/>
      <c r="HA14" s="107"/>
      <c r="HB14" s="107"/>
      <c r="HC14" s="107"/>
      <c r="HD14" s="107"/>
      <c r="HE14" s="107"/>
      <c r="HF14" s="107"/>
      <c r="HG14" s="107"/>
      <c r="HH14" s="107"/>
      <c r="HI14" s="107"/>
      <c r="HJ14" s="107"/>
      <c r="HK14" s="107"/>
      <c r="HL14" s="107"/>
      <c r="HM14" s="107"/>
      <c r="HN14" s="107"/>
      <c r="HO14" s="107"/>
      <c r="HP14" s="107"/>
      <c r="HQ14" s="107"/>
      <c r="HR14" s="107"/>
      <c r="HS14" s="107"/>
      <c r="HT14" s="107"/>
      <c r="HU14" s="107"/>
      <c r="HV14" s="107"/>
      <c r="HW14" s="107"/>
      <c r="HX14" s="107"/>
      <c r="HY14" s="107"/>
      <c r="HZ14" s="107"/>
      <c r="IA14" s="107"/>
      <c r="IB14" s="107"/>
      <c r="IC14" s="107"/>
      <c r="ID14" s="107"/>
      <c r="IE14" s="107"/>
      <c r="IF14" s="107"/>
      <c r="IG14" s="107"/>
      <c r="IH14" s="107"/>
      <c r="II14" s="107"/>
      <c r="IJ14" s="107"/>
      <c r="IK14" s="107"/>
      <c r="IL14" s="107"/>
      <c r="IM14" s="107"/>
      <c r="IN14" s="107"/>
    </row>
    <row r="15" spans="1:248" s="16" customFormat="1" ht="18" customHeight="1">
      <c r="A15" s="30"/>
      <c r="B15" s="218" t="str">
        <f>'E1. DV_BREŽICE '!B37</f>
        <v>E1. SN KABLOVOD - DV 20kV BREŽICE</v>
      </c>
      <c r="C15" s="62"/>
      <c r="D15" s="120"/>
      <c r="E15" s="121"/>
      <c r="F15" s="106">
        <f>'E1. DV_BREŽICE '!F41</f>
        <v>0</v>
      </c>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0"/>
      <c r="BK15" s="60"/>
      <c r="BL15" s="60"/>
      <c r="BM15" s="60"/>
      <c r="BN15" s="60"/>
      <c r="BO15" s="60"/>
      <c r="BP15" s="60"/>
      <c r="BQ15" s="60"/>
      <c r="BR15" s="60"/>
      <c r="BS15" s="60"/>
      <c r="BT15" s="60"/>
      <c r="BU15" s="60"/>
      <c r="BV15" s="60"/>
      <c r="BW15" s="60"/>
      <c r="BX15" s="60"/>
      <c r="BY15" s="60"/>
      <c r="BZ15" s="60"/>
      <c r="CA15" s="60"/>
      <c r="CB15" s="60"/>
      <c r="CC15" s="60"/>
      <c r="CD15" s="60"/>
      <c r="CE15" s="60"/>
      <c r="CF15" s="60"/>
      <c r="CG15" s="60"/>
      <c r="CH15" s="60"/>
      <c r="CI15" s="60"/>
      <c r="CJ15" s="60"/>
      <c r="CK15" s="60"/>
      <c r="CL15" s="60"/>
      <c r="CM15" s="60"/>
      <c r="CN15" s="60"/>
      <c r="CO15" s="60"/>
      <c r="CP15" s="60"/>
      <c r="CQ15" s="60"/>
      <c r="CR15" s="60"/>
      <c r="CS15" s="60"/>
      <c r="CT15" s="60"/>
      <c r="CU15" s="60"/>
      <c r="CV15" s="60"/>
      <c r="CW15" s="60"/>
      <c r="CX15" s="60"/>
      <c r="CY15" s="60"/>
      <c r="CZ15" s="60"/>
      <c r="DA15" s="60"/>
      <c r="DB15" s="60"/>
      <c r="DC15" s="60"/>
      <c r="DD15" s="60"/>
      <c r="DE15" s="60"/>
      <c r="DF15" s="60"/>
      <c r="DG15" s="60"/>
      <c r="DH15" s="60"/>
      <c r="DI15" s="60"/>
      <c r="DJ15" s="60"/>
      <c r="DK15" s="60"/>
      <c r="DL15" s="60"/>
      <c r="DM15" s="60"/>
      <c r="DN15" s="60"/>
      <c r="DO15" s="60"/>
      <c r="DP15" s="60"/>
      <c r="DQ15" s="60"/>
      <c r="DR15" s="60"/>
      <c r="DS15" s="60"/>
      <c r="DT15" s="60"/>
      <c r="DU15" s="60"/>
      <c r="DV15" s="60"/>
      <c r="DW15" s="60"/>
      <c r="DX15" s="60"/>
      <c r="DY15" s="60"/>
      <c r="DZ15" s="60"/>
      <c r="EA15" s="60"/>
      <c r="EB15" s="60"/>
      <c r="EC15" s="60"/>
      <c r="ED15" s="60"/>
      <c r="EE15" s="60"/>
      <c r="EF15" s="60"/>
      <c r="EG15" s="60"/>
      <c r="EH15" s="60"/>
      <c r="EI15" s="60"/>
      <c r="EJ15" s="60"/>
      <c r="EK15" s="60"/>
      <c r="EL15" s="60"/>
      <c r="EM15" s="60"/>
      <c r="EN15" s="60"/>
      <c r="EO15" s="60"/>
      <c r="EP15" s="60"/>
      <c r="EQ15" s="60"/>
      <c r="ER15" s="60"/>
      <c r="ES15" s="60"/>
      <c r="ET15" s="60"/>
      <c r="EU15" s="60"/>
      <c r="EV15" s="60"/>
      <c r="EW15" s="60"/>
      <c r="EX15" s="60"/>
      <c r="EY15" s="60"/>
      <c r="EZ15" s="60"/>
      <c r="FA15" s="60"/>
      <c r="FB15" s="60"/>
      <c r="FC15" s="60"/>
      <c r="FD15" s="60"/>
      <c r="FE15" s="60"/>
      <c r="FF15" s="60"/>
      <c r="FG15" s="60"/>
      <c r="FH15" s="60"/>
      <c r="FI15" s="60"/>
      <c r="FJ15" s="60"/>
      <c r="FK15" s="60"/>
      <c r="FL15" s="60"/>
      <c r="FM15" s="60"/>
      <c r="FN15" s="60"/>
      <c r="FO15" s="60"/>
      <c r="FP15" s="60"/>
      <c r="FQ15" s="60"/>
      <c r="FR15" s="60"/>
      <c r="FS15" s="60"/>
      <c r="FT15" s="60"/>
      <c r="FU15" s="60"/>
      <c r="FV15" s="60"/>
      <c r="FW15" s="60"/>
      <c r="FX15" s="60"/>
      <c r="FY15" s="60"/>
      <c r="FZ15" s="60"/>
      <c r="GA15" s="60"/>
      <c r="GB15" s="60"/>
      <c r="GC15" s="60"/>
      <c r="GD15" s="60"/>
      <c r="GE15" s="60"/>
      <c r="GF15" s="60"/>
      <c r="GG15" s="60"/>
      <c r="GH15" s="60"/>
      <c r="GI15" s="60"/>
      <c r="GJ15" s="60"/>
      <c r="GK15" s="60"/>
      <c r="GL15" s="60"/>
      <c r="GM15" s="60"/>
      <c r="GN15" s="60"/>
      <c r="GO15" s="60"/>
      <c r="GP15" s="60"/>
      <c r="GQ15" s="60"/>
      <c r="GR15" s="60"/>
      <c r="GS15" s="60"/>
      <c r="GT15" s="60"/>
      <c r="GU15" s="60"/>
      <c r="GV15" s="60"/>
      <c r="GW15" s="60"/>
      <c r="GX15" s="60"/>
      <c r="GY15" s="60"/>
      <c r="GZ15" s="60"/>
      <c r="HA15" s="60"/>
      <c r="HB15" s="60"/>
      <c r="HC15" s="60"/>
      <c r="HD15" s="60"/>
      <c r="HE15" s="60"/>
      <c r="HF15" s="60"/>
      <c r="HG15" s="60"/>
      <c r="HH15" s="60"/>
      <c r="HI15" s="60"/>
      <c r="HJ15" s="60"/>
      <c r="HK15" s="60"/>
      <c r="HL15" s="60"/>
      <c r="HM15" s="60"/>
      <c r="HN15" s="60"/>
      <c r="HO15" s="60"/>
      <c r="HP15" s="60"/>
      <c r="HQ15" s="60"/>
      <c r="HR15" s="60"/>
      <c r="HS15" s="60"/>
      <c r="HT15" s="60"/>
      <c r="HU15" s="60"/>
      <c r="HV15" s="60"/>
      <c r="HW15" s="60"/>
      <c r="HX15" s="60"/>
      <c r="HY15" s="60"/>
      <c r="HZ15" s="60"/>
      <c r="IA15" s="60"/>
      <c r="IB15" s="60"/>
      <c r="IC15" s="60"/>
      <c r="ID15" s="60"/>
      <c r="IE15" s="60"/>
      <c r="IF15" s="60"/>
      <c r="IG15" s="60"/>
      <c r="IH15" s="60"/>
      <c r="II15" s="60"/>
      <c r="IJ15" s="60"/>
      <c r="IK15" s="60"/>
      <c r="IL15" s="60"/>
      <c r="IM15" s="60"/>
      <c r="IN15" s="60"/>
    </row>
    <row r="16" spans="1:248" s="16" customFormat="1" ht="18" customHeight="1">
      <c r="A16" s="30"/>
      <c r="B16" s="238" t="str">
        <f>'E2. DV_ZAKOT_1_P18'!B7</f>
        <v>E2. SN KABLOVOD - DV 20kV ZAKOT 1 (P18-P24)</v>
      </c>
      <c r="C16" s="239"/>
      <c r="D16" s="240"/>
      <c r="E16" s="241"/>
      <c r="F16" s="109">
        <f>'E2. DV_ZAKOT_1_P18'!F19</f>
        <v>0</v>
      </c>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c r="BM16" s="60"/>
      <c r="BN16" s="60"/>
      <c r="BO16" s="60"/>
      <c r="BP16" s="60"/>
      <c r="BQ16" s="60"/>
      <c r="BR16" s="60"/>
      <c r="BS16" s="60"/>
      <c r="BT16" s="60"/>
      <c r="BU16" s="60"/>
      <c r="BV16" s="60"/>
      <c r="BW16" s="60"/>
      <c r="BX16" s="60"/>
      <c r="BY16" s="60"/>
      <c r="BZ16" s="60"/>
      <c r="CA16" s="60"/>
      <c r="CB16" s="60"/>
      <c r="CC16" s="60"/>
      <c r="CD16" s="60"/>
      <c r="CE16" s="60"/>
      <c r="CF16" s="60"/>
      <c r="CG16" s="60"/>
      <c r="CH16" s="60"/>
      <c r="CI16" s="60"/>
      <c r="CJ16" s="60"/>
      <c r="CK16" s="60"/>
      <c r="CL16" s="60"/>
      <c r="CM16" s="60"/>
      <c r="CN16" s="60"/>
      <c r="CO16" s="60"/>
      <c r="CP16" s="60"/>
      <c r="CQ16" s="60"/>
      <c r="CR16" s="60"/>
      <c r="CS16" s="60"/>
      <c r="CT16" s="60"/>
      <c r="CU16" s="60"/>
      <c r="CV16" s="60"/>
      <c r="CW16" s="60"/>
      <c r="CX16" s="60"/>
      <c r="CY16" s="60"/>
      <c r="CZ16" s="60"/>
      <c r="DA16" s="60"/>
      <c r="DB16" s="60"/>
      <c r="DC16" s="60"/>
      <c r="DD16" s="60"/>
      <c r="DE16" s="60"/>
      <c r="DF16" s="60"/>
      <c r="DG16" s="60"/>
      <c r="DH16" s="60"/>
      <c r="DI16" s="60"/>
      <c r="DJ16" s="60"/>
      <c r="DK16" s="60"/>
      <c r="DL16" s="60"/>
      <c r="DM16" s="60"/>
      <c r="DN16" s="60"/>
      <c r="DO16" s="60"/>
      <c r="DP16" s="60"/>
      <c r="DQ16" s="60"/>
      <c r="DR16" s="60"/>
      <c r="DS16" s="60"/>
      <c r="DT16" s="60"/>
      <c r="DU16" s="60"/>
      <c r="DV16" s="60"/>
      <c r="DW16" s="60"/>
      <c r="DX16" s="60"/>
      <c r="DY16" s="60"/>
      <c r="DZ16" s="60"/>
      <c r="EA16" s="60"/>
      <c r="EB16" s="60"/>
      <c r="EC16" s="60"/>
      <c r="ED16" s="60"/>
      <c r="EE16" s="60"/>
      <c r="EF16" s="60"/>
      <c r="EG16" s="60"/>
      <c r="EH16" s="60"/>
      <c r="EI16" s="60"/>
      <c r="EJ16" s="60"/>
      <c r="EK16" s="60"/>
      <c r="EL16" s="60"/>
      <c r="EM16" s="60"/>
      <c r="EN16" s="60"/>
      <c r="EO16" s="60"/>
      <c r="EP16" s="60"/>
      <c r="EQ16" s="60"/>
      <c r="ER16" s="60"/>
      <c r="ES16" s="60"/>
      <c r="ET16" s="60"/>
      <c r="EU16" s="60"/>
      <c r="EV16" s="60"/>
      <c r="EW16" s="60"/>
      <c r="EX16" s="60"/>
      <c r="EY16" s="60"/>
      <c r="EZ16" s="60"/>
      <c r="FA16" s="60"/>
      <c r="FB16" s="60"/>
      <c r="FC16" s="60"/>
      <c r="FD16" s="60"/>
      <c r="FE16" s="60"/>
      <c r="FF16" s="60"/>
      <c r="FG16" s="60"/>
      <c r="FH16" s="60"/>
      <c r="FI16" s="60"/>
      <c r="FJ16" s="60"/>
      <c r="FK16" s="60"/>
      <c r="FL16" s="60"/>
      <c r="FM16" s="60"/>
      <c r="FN16" s="60"/>
      <c r="FO16" s="60"/>
      <c r="FP16" s="60"/>
      <c r="FQ16" s="60"/>
      <c r="FR16" s="60"/>
      <c r="FS16" s="60"/>
      <c r="FT16" s="60"/>
      <c r="FU16" s="60"/>
      <c r="FV16" s="60"/>
      <c r="FW16" s="60"/>
      <c r="FX16" s="60"/>
      <c r="FY16" s="60"/>
      <c r="FZ16" s="60"/>
      <c r="GA16" s="60"/>
      <c r="GB16" s="60"/>
      <c r="GC16" s="60"/>
      <c r="GD16" s="60"/>
      <c r="GE16" s="60"/>
      <c r="GF16" s="60"/>
      <c r="GG16" s="60"/>
      <c r="GH16" s="60"/>
      <c r="GI16" s="60"/>
      <c r="GJ16" s="60"/>
      <c r="GK16" s="60"/>
      <c r="GL16" s="60"/>
      <c r="GM16" s="60"/>
      <c r="GN16" s="60"/>
      <c r="GO16" s="60"/>
      <c r="GP16" s="60"/>
      <c r="GQ16" s="60"/>
      <c r="GR16" s="60"/>
      <c r="GS16" s="60"/>
      <c r="GT16" s="60"/>
      <c r="GU16" s="60"/>
      <c r="GV16" s="60"/>
      <c r="GW16" s="60"/>
      <c r="GX16" s="60"/>
      <c r="GY16" s="60"/>
      <c r="GZ16" s="60"/>
      <c r="HA16" s="60"/>
      <c r="HB16" s="60"/>
      <c r="HC16" s="60"/>
      <c r="HD16" s="60"/>
      <c r="HE16" s="60"/>
      <c r="HF16" s="60"/>
      <c r="HG16" s="60"/>
      <c r="HH16" s="60"/>
      <c r="HI16" s="60"/>
      <c r="HJ16" s="60"/>
      <c r="HK16" s="60"/>
      <c r="HL16" s="60"/>
      <c r="HM16" s="60"/>
      <c r="HN16" s="60"/>
      <c r="HO16" s="60"/>
      <c r="HP16" s="60"/>
      <c r="HQ16" s="60"/>
      <c r="HR16" s="60"/>
      <c r="HS16" s="60"/>
      <c r="HT16" s="60"/>
      <c r="HU16" s="60"/>
      <c r="HV16" s="60"/>
      <c r="HW16" s="60"/>
      <c r="HX16" s="60"/>
      <c r="HY16" s="60"/>
      <c r="HZ16" s="60"/>
      <c r="IA16" s="60"/>
      <c r="IB16" s="60"/>
      <c r="IC16" s="60"/>
      <c r="ID16" s="60"/>
      <c r="IE16" s="60"/>
      <c r="IF16" s="60"/>
      <c r="IG16" s="60"/>
      <c r="IH16" s="60"/>
      <c r="II16" s="60"/>
      <c r="IJ16" s="60"/>
      <c r="IK16" s="60"/>
      <c r="IL16" s="60"/>
      <c r="IM16" s="60"/>
      <c r="IN16" s="60"/>
    </row>
    <row r="17" spans="1:248" s="16" customFormat="1" ht="18" customHeight="1">
      <c r="A17" s="30"/>
      <c r="B17" s="238" t="str">
        <f>'E3. DV_ZAKOT_1_P35'!B7</f>
        <v>E3. SN KABLOVOD - DV 20kV ZAKOT 1 (P35-P38)</v>
      </c>
      <c r="C17" s="239"/>
      <c r="D17" s="240"/>
      <c r="E17" s="241"/>
      <c r="F17" s="109">
        <f>'E3. DV_ZAKOT_1_P35'!F20</f>
        <v>0</v>
      </c>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c r="BM17" s="60"/>
      <c r="BN17" s="60"/>
      <c r="BO17" s="60"/>
      <c r="BP17" s="60"/>
      <c r="BQ17" s="60"/>
      <c r="BR17" s="60"/>
      <c r="BS17" s="60"/>
      <c r="BT17" s="60"/>
      <c r="BU17" s="60"/>
      <c r="BV17" s="60"/>
      <c r="BW17" s="60"/>
      <c r="BX17" s="60"/>
      <c r="BY17" s="60"/>
      <c r="BZ17" s="60"/>
      <c r="CA17" s="60"/>
      <c r="CB17" s="60"/>
      <c r="CC17" s="60"/>
      <c r="CD17" s="60"/>
      <c r="CE17" s="60"/>
      <c r="CF17" s="60"/>
      <c r="CG17" s="60"/>
      <c r="CH17" s="60"/>
      <c r="CI17" s="60"/>
      <c r="CJ17" s="60"/>
      <c r="CK17" s="60"/>
      <c r="CL17" s="60"/>
      <c r="CM17" s="60"/>
      <c r="CN17" s="60"/>
      <c r="CO17" s="60"/>
      <c r="CP17" s="60"/>
      <c r="CQ17" s="60"/>
      <c r="CR17" s="60"/>
      <c r="CS17" s="60"/>
      <c r="CT17" s="60"/>
      <c r="CU17" s="60"/>
      <c r="CV17" s="60"/>
      <c r="CW17" s="60"/>
      <c r="CX17" s="60"/>
      <c r="CY17" s="60"/>
      <c r="CZ17" s="60"/>
      <c r="DA17" s="60"/>
      <c r="DB17" s="60"/>
      <c r="DC17" s="60"/>
      <c r="DD17" s="60"/>
      <c r="DE17" s="60"/>
      <c r="DF17" s="60"/>
      <c r="DG17" s="60"/>
      <c r="DH17" s="60"/>
      <c r="DI17" s="60"/>
      <c r="DJ17" s="60"/>
      <c r="DK17" s="60"/>
      <c r="DL17" s="60"/>
      <c r="DM17" s="60"/>
      <c r="DN17" s="60"/>
      <c r="DO17" s="60"/>
      <c r="DP17" s="60"/>
      <c r="DQ17" s="60"/>
      <c r="DR17" s="60"/>
      <c r="DS17" s="60"/>
      <c r="DT17" s="60"/>
      <c r="DU17" s="60"/>
      <c r="DV17" s="60"/>
      <c r="DW17" s="60"/>
      <c r="DX17" s="60"/>
      <c r="DY17" s="60"/>
      <c r="DZ17" s="60"/>
      <c r="EA17" s="60"/>
      <c r="EB17" s="60"/>
      <c r="EC17" s="60"/>
      <c r="ED17" s="60"/>
      <c r="EE17" s="60"/>
      <c r="EF17" s="60"/>
      <c r="EG17" s="60"/>
      <c r="EH17" s="60"/>
      <c r="EI17" s="60"/>
      <c r="EJ17" s="60"/>
      <c r="EK17" s="60"/>
      <c r="EL17" s="60"/>
      <c r="EM17" s="60"/>
      <c r="EN17" s="60"/>
      <c r="EO17" s="60"/>
      <c r="EP17" s="60"/>
      <c r="EQ17" s="60"/>
      <c r="ER17" s="60"/>
      <c r="ES17" s="60"/>
      <c r="ET17" s="60"/>
      <c r="EU17" s="60"/>
      <c r="EV17" s="60"/>
      <c r="EW17" s="60"/>
      <c r="EX17" s="60"/>
      <c r="EY17" s="60"/>
      <c r="EZ17" s="60"/>
      <c r="FA17" s="60"/>
      <c r="FB17" s="60"/>
      <c r="FC17" s="60"/>
      <c r="FD17" s="60"/>
      <c r="FE17" s="60"/>
      <c r="FF17" s="60"/>
      <c r="FG17" s="60"/>
      <c r="FH17" s="60"/>
      <c r="FI17" s="60"/>
      <c r="FJ17" s="60"/>
      <c r="FK17" s="60"/>
      <c r="FL17" s="60"/>
      <c r="FM17" s="60"/>
      <c r="FN17" s="60"/>
      <c r="FO17" s="60"/>
      <c r="FP17" s="60"/>
      <c r="FQ17" s="60"/>
      <c r="FR17" s="60"/>
      <c r="FS17" s="60"/>
      <c r="FT17" s="60"/>
      <c r="FU17" s="60"/>
      <c r="FV17" s="60"/>
      <c r="FW17" s="60"/>
      <c r="FX17" s="60"/>
      <c r="FY17" s="60"/>
      <c r="FZ17" s="60"/>
      <c r="GA17" s="60"/>
      <c r="GB17" s="60"/>
      <c r="GC17" s="60"/>
      <c r="GD17" s="60"/>
      <c r="GE17" s="60"/>
      <c r="GF17" s="60"/>
      <c r="GG17" s="60"/>
      <c r="GH17" s="60"/>
      <c r="GI17" s="60"/>
      <c r="GJ17" s="60"/>
      <c r="GK17" s="60"/>
      <c r="GL17" s="60"/>
      <c r="GM17" s="60"/>
      <c r="GN17" s="60"/>
      <c r="GO17" s="60"/>
      <c r="GP17" s="60"/>
      <c r="GQ17" s="60"/>
      <c r="GR17" s="60"/>
      <c r="GS17" s="60"/>
      <c r="GT17" s="60"/>
      <c r="GU17" s="60"/>
      <c r="GV17" s="60"/>
      <c r="GW17" s="60"/>
      <c r="GX17" s="60"/>
      <c r="GY17" s="60"/>
      <c r="GZ17" s="60"/>
      <c r="HA17" s="60"/>
      <c r="HB17" s="60"/>
      <c r="HC17" s="60"/>
      <c r="HD17" s="60"/>
      <c r="HE17" s="60"/>
      <c r="HF17" s="60"/>
      <c r="HG17" s="60"/>
      <c r="HH17" s="60"/>
      <c r="HI17" s="60"/>
      <c r="HJ17" s="60"/>
      <c r="HK17" s="60"/>
      <c r="HL17" s="60"/>
      <c r="HM17" s="60"/>
      <c r="HN17" s="60"/>
      <c r="HO17" s="60"/>
      <c r="HP17" s="60"/>
      <c r="HQ17" s="60"/>
      <c r="HR17" s="60"/>
      <c r="HS17" s="60"/>
      <c r="HT17" s="60"/>
      <c r="HU17" s="60"/>
      <c r="HV17" s="60"/>
      <c r="HW17" s="60"/>
      <c r="HX17" s="60"/>
      <c r="HY17" s="60"/>
      <c r="HZ17" s="60"/>
      <c r="IA17" s="60"/>
      <c r="IB17" s="60"/>
      <c r="IC17" s="60"/>
      <c r="ID17" s="60"/>
      <c r="IE17" s="60"/>
      <c r="IF17" s="60"/>
      <c r="IG17" s="60"/>
      <c r="IH17" s="60"/>
      <c r="II17" s="60"/>
      <c r="IJ17" s="60"/>
      <c r="IK17" s="60"/>
      <c r="IL17" s="60"/>
      <c r="IM17" s="60"/>
      <c r="IN17" s="60"/>
    </row>
    <row r="18" spans="1:248" s="16" customFormat="1" ht="18" customHeight="1">
      <c r="A18" s="30"/>
      <c r="B18" s="235" t="str">
        <f>'E4. DV_CERKLJE'!B7</f>
        <v>E4. SN KABLOVOD - DV 20kV CERKLJE</v>
      </c>
      <c r="C18" s="208"/>
      <c r="D18" s="118"/>
      <c r="E18" s="236"/>
      <c r="F18" s="237">
        <f>'E4. DV_CERKLJE'!F20</f>
        <v>0</v>
      </c>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c r="CT18" s="60"/>
      <c r="CU18" s="60"/>
      <c r="CV18" s="60"/>
      <c r="CW18" s="60"/>
      <c r="CX18" s="60"/>
      <c r="CY18" s="60"/>
      <c r="CZ18" s="60"/>
      <c r="DA18" s="60"/>
      <c r="DB18" s="60"/>
      <c r="DC18" s="60"/>
      <c r="DD18" s="60"/>
      <c r="DE18" s="60"/>
      <c r="DF18" s="60"/>
      <c r="DG18" s="60"/>
      <c r="DH18" s="60"/>
      <c r="DI18" s="60"/>
      <c r="DJ18" s="60"/>
      <c r="DK18" s="60"/>
      <c r="DL18" s="60"/>
      <c r="DM18" s="60"/>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c r="EO18" s="60"/>
      <c r="EP18" s="60"/>
      <c r="EQ18" s="60"/>
      <c r="ER18" s="60"/>
      <c r="ES18" s="60"/>
      <c r="ET18" s="60"/>
      <c r="EU18" s="60"/>
      <c r="EV18" s="60"/>
      <c r="EW18" s="60"/>
      <c r="EX18" s="60"/>
      <c r="EY18" s="60"/>
      <c r="EZ18" s="60"/>
      <c r="FA18" s="60"/>
      <c r="FB18" s="60"/>
      <c r="FC18" s="60"/>
      <c r="FD18" s="60"/>
      <c r="FE18" s="60"/>
      <c r="FF18" s="60"/>
      <c r="FG18" s="60"/>
      <c r="FH18" s="60"/>
      <c r="FI18" s="60"/>
      <c r="FJ18" s="60"/>
      <c r="FK18" s="60"/>
      <c r="FL18" s="60"/>
      <c r="FM18" s="60"/>
      <c r="FN18" s="60"/>
      <c r="FO18" s="60"/>
      <c r="FP18" s="60"/>
      <c r="FQ18" s="60"/>
      <c r="FR18" s="60"/>
      <c r="FS18" s="60"/>
      <c r="FT18" s="60"/>
      <c r="FU18" s="60"/>
      <c r="FV18" s="60"/>
      <c r="FW18" s="60"/>
      <c r="FX18" s="60"/>
      <c r="FY18" s="60"/>
      <c r="FZ18" s="60"/>
      <c r="GA18" s="60"/>
      <c r="GB18" s="60"/>
      <c r="GC18" s="60"/>
      <c r="GD18" s="60"/>
      <c r="GE18" s="60"/>
      <c r="GF18" s="60"/>
      <c r="GG18" s="60"/>
      <c r="GH18" s="60"/>
      <c r="GI18" s="60"/>
      <c r="GJ18" s="60"/>
      <c r="GK18" s="60"/>
      <c r="GL18" s="60"/>
      <c r="GM18" s="60"/>
      <c r="GN18" s="60"/>
      <c r="GO18" s="60"/>
      <c r="GP18" s="60"/>
      <c r="GQ18" s="60"/>
      <c r="GR18" s="60"/>
      <c r="GS18" s="60"/>
      <c r="GT18" s="60"/>
      <c r="GU18" s="60"/>
      <c r="GV18" s="60"/>
      <c r="GW18" s="60"/>
      <c r="GX18" s="60"/>
      <c r="GY18" s="60"/>
      <c r="GZ18" s="60"/>
      <c r="HA18" s="60"/>
      <c r="HB18" s="60"/>
      <c r="HC18" s="60"/>
      <c r="HD18" s="60"/>
      <c r="HE18" s="60"/>
      <c r="HF18" s="60"/>
      <c r="HG18" s="60"/>
      <c r="HH18" s="60"/>
      <c r="HI18" s="60"/>
      <c r="HJ18" s="60"/>
      <c r="HK18" s="60"/>
      <c r="HL18" s="60"/>
      <c r="HM18" s="60"/>
      <c r="HN18" s="60"/>
      <c r="HO18" s="60"/>
      <c r="HP18" s="60"/>
      <c r="HQ18" s="60"/>
      <c r="HR18" s="60"/>
      <c r="HS18" s="60"/>
      <c r="HT18" s="60"/>
      <c r="HU18" s="60"/>
      <c r="HV18" s="60"/>
      <c r="HW18" s="60"/>
      <c r="HX18" s="60"/>
      <c r="HY18" s="60"/>
      <c r="HZ18" s="60"/>
      <c r="IA18" s="60"/>
      <c r="IB18" s="60"/>
      <c r="IC18" s="60"/>
      <c r="ID18" s="60"/>
      <c r="IE18" s="60"/>
      <c r="IF18" s="60"/>
      <c r="IG18" s="60"/>
      <c r="IH18" s="60"/>
      <c r="II18" s="60"/>
      <c r="IJ18" s="60"/>
      <c r="IK18" s="60"/>
      <c r="IL18" s="60"/>
      <c r="IM18" s="60"/>
      <c r="IN18" s="60"/>
    </row>
    <row r="19" spans="1:248" s="108" customFormat="1" ht="18" customHeight="1" thickBot="1">
      <c r="A19" s="30"/>
      <c r="B19" s="221" t="str">
        <f>'E5. CESTNA_RAZSV'!B7</f>
        <v>E5. CESTNA RAZSVETLJAVA</v>
      </c>
      <c r="C19" s="200"/>
      <c r="D19" s="201"/>
      <c r="E19" s="222"/>
      <c r="F19" s="207">
        <f>'E5. CESTNA_RAZSV'!F55</f>
        <v>0</v>
      </c>
      <c r="G19" s="107">
        <f>SUM(F14:F19)</f>
        <v>0</v>
      </c>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s="107"/>
      <c r="BD19" s="107"/>
      <c r="BE19" s="107"/>
      <c r="BF19" s="107"/>
      <c r="BG19" s="107"/>
      <c r="BH19" s="107"/>
      <c r="BI19" s="107"/>
      <c r="BJ19" s="107"/>
      <c r="BK19" s="107"/>
      <c r="BL19" s="107"/>
      <c r="BM19" s="107"/>
      <c r="BN19" s="107"/>
      <c r="BO19" s="107"/>
      <c r="BP19" s="107"/>
      <c r="BQ19" s="107"/>
      <c r="BR19" s="107"/>
      <c r="BS19" s="107"/>
      <c r="BT19" s="107"/>
      <c r="BU19" s="107"/>
      <c r="BV19" s="107"/>
      <c r="BW19" s="107"/>
      <c r="BX19" s="107"/>
      <c r="BY19" s="107"/>
      <c r="BZ19" s="107"/>
      <c r="CA19" s="107"/>
      <c r="CB19" s="107"/>
      <c r="CC19" s="107"/>
      <c r="CD19" s="107"/>
      <c r="CE19" s="107"/>
      <c r="CF19" s="107"/>
      <c r="CG19" s="107"/>
      <c r="CH19" s="107"/>
      <c r="CI19" s="107"/>
      <c r="CJ19" s="107"/>
      <c r="CK19" s="107"/>
      <c r="CL19" s="107"/>
      <c r="CM19" s="107"/>
      <c r="CN19" s="107"/>
      <c r="CO19" s="107"/>
      <c r="CP19" s="107"/>
      <c r="CQ19" s="107"/>
      <c r="CR19" s="107"/>
      <c r="CS19" s="107"/>
      <c r="CT19" s="107"/>
      <c r="CU19" s="107"/>
      <c r="CV19" s="107"/>
      <c r="CW19" s="107"/>
      <c r="CX19" s="107"/>
      <c r="CY19" s="107"/>
      <c r="CZ19" s="107"/>
      <c r="DA19" s="107"/>
      <c r="DB19" s="107"/>
      <c r="DC19" s="107"/>
      <c r="DD19" s="107"/>
      <c r="DE19" s="107"/>
      <c r="DF19" s="107"/>
      <c r="DG19" s="107"/>
      <c r="DH19" s="107"/>
      <c r="DI19" s="107"/>
      <c r="DJ19" s="107"/>
      <c r="DK19" s="107"/>
      <c r="DL19" s="107"/>
      <c r="DM19" s="107"/>
      <c r="DN19" s="107"/>
      <c r="DO19" s="107"/>
      <c r="DP19" s="107"/>
      <c r="DQ19" s="107"/>
      <c r="DR19" s="107"/>
      <c r="DS19" s="107"/>
      <c r="DT19" s="107"/>
      <c r="DU19" s="107"/>
      <c r="DV19" s="107"/>
      <c r="DW19" s="107"/>
      <c r="DX19" s="107"/>
      <c r="DY19" s="107"/>
      <c r="DZ19" s="107"/>
      <c r="EA19" s="107"/>
      <c r="EB19" s="107"/>
      <c r="EC19" s="107"/>
      <c r="ED19" s="107"/>
      <c r="EE19" s="107"/>
      <c r="EF19" s="107"/>
      <c r="EG19" s="107"/>
      <c r="EH19" s="107"/>
      <c r="EI19" s="107"/>
      <c r="EJ19" s="107"/>
      <c r="EK19" s="107"/>
      <c r="EL19" s="107"/>
      <c r="EM19" s="107"/>
      <c r="EN19" s="107"/>
      <c r="EO19" s="107"/>
      <c r="EP19" s="107"/>
      <c r="EQ19" s="107"/>
      <c r="ER19" s="107"/>
      <c r="ES19" s="107"/>
      <c r="ET19" s="107"/>
      <c r="EU19" s="107"/>
      <c r="EV19" s="107"/>
      <c r="EW19" s="107"/>
      <c r="EX19" s="107"/>
      <c r="EY19" s="107"/>
      <c r="EZ19" s="107"/>
      <c r="FA19" s="107"/>
      <c r="FB19" s="107"/>
      <c r="FC19" s="107"/>
      <c r="FD19" s="107"/>
      <c r="FE19" s="107"/>
      <c r="FF19" s="107"/>
      <c r="FG19" s="107"/>
      <c r="FH19" s="107"/>
      <c r="FI19" s="107"/>
      <c r="FJ19" s="107"/>
      <c r="FK19" s="107"/>
      <c r="FL19" s="107"/>
      <c r="FM19" s="107"/>
      <c r="FN19" s="107"/>
      <c r="FO19" s="107"/>
      <c r="FP19" s="107"/>
      <c r="FQ19" s="107"/>
      <c r="FR19" s="107"/>
      <c r="FS19" s="107"/>
      <c r="FT19" s="107"/>
      <c r="FU19" s="107"/>
      <c r="FV19" s="107"/>
      <c r="FW19" s="107"/>
      <c r="FX19" s="107"/>
      <c r="FY19" s="107"/>
      <c r="FZ19" s="107"/>
      <c r="GA19" s="107"/>
      <c r="GB19" s="107"/>
      <c r="GC19" s="107"/>
      <c r="GD19" s="107"/>
      <c r="GE19" s="107"/>
      <c r="GF19" s="107"/>
      <c r="GG19" s="107"/>
      <c r="GH19" s="107"/>
      <c r="GI19" s="107"/>
      <c r="GJ19" s="107"/>
      <c r="GK19" s="107"/>
      <c r="GL19" s="107"/>
      <c r="GM19" s="107"/>
      <c r="GN19" s="107"/>
      <c r="GO19" s="107"/>
      <c r="GP19" s="107"/>
      <c r="GQ19" s="107"/>
      <c r="GR19" s="107"/>
      <c r="GS19" s="107"/>
      <c r="GT19" s="107"/>
      <c r="GU19" s="107"/>
      <c r="GV19" s="107"/>
      <c r="GW19" s="107"/>
      <c r="GX19" s="107"/>
      <c r="GY19" s="107"/>
      <c r="GZ19" s="107"/>
      <c r="HA19" s="107"/>
      <c r="HB19" s="107"/>
      <c r="HC19" s="107"/>
      <c r="HD19" s="107"/>
      <c r="HE19" s="107"/>
      <c r="HF19" s="107"/>
      <c r="HG19" s="107"/>
      <c r="HH19" s="107"/>
      <c r="HI19" s="107"/>
      <c r="HJ19" s="107"/>
      <c r="HK19" s="107"/>
      <c r="HL19" s="107"/>
      <c r="HM19" s="107"/>
      <c r="HN19" s="107"/>
      <c r="HO19" s="107"/>
      <c r="HP19" s="107"/>
      <c r="HQ19" s="107"/>
      <c r="HR19" s="107"/>
      <c r="HS19" s="107"/>
      <c r="HT19" s="107"/>
      <c r="HU19" s="107"/>
      <c r="HV19" s="107"/>
      <c r="HW19" s="107"/>
      <c r="HX19" s="107"/>
      <c r="HY19" s="107"/>
      <c r="HZ19" s="107"/>
      <c r="IA19" s="107"/>
      <c r="IB19" s="107"/>
      <c r="IC19" s="107"/>
      <c r="ID19" s="107"/>
      <c r="IE19" s="107"/>
      <c r="IF19" s="107"/>
      <c r="IG19" s="107"/>
      <c r="IH19" s="107"/>
      <c r="II19" s="107"/>
      <c r="IJ19" s="107"/>
      <c r="IK19" s="107"/>
      <c r="IL19" s="107"/>
      <c r="IM19" s="107"/>
      <c r="IN19" s="107"/>
    </row>
    <row r="20" spans="1:248" s="108" customFormat="1" ht="18" customHeight="1" thickBot="1">
      <c r="A20" s="30"/>
      <c r="B20" s="209" t="str">
        <f>+CONCATENATE("SKUPAJ - ", B14)</f>
        <v>SKUPAJ - ELEKTRO DEL</v>
      </c>
      <c r="C20" s="210"/>
      <c r="D20" s="211"/>
      <c r="E20" s="212"/>
      <c r="F20" s="220">
        <f>SUM(F15:F19)</f>
        <v>0</v>
      </c>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c r="BA20" s="107"/>
      <c r="BB20" s="107"/>
      <c r="BC20" s="107"/>
      <c r="BD20" s="107"/>
      <c r="BE20" s="107"/>
      <c r="BF20" s="107"/>
      <c r="BG20" s="107"/>
      <c r="BH20" s="107"/>
      <c r="BI20" s="107"/>
      <c r="BJ20" s="107"/>
      <c r="BK20" s="107"/>
      <c r="BL20" s="107"/>
      <c r="BM20" s="107"/>
      <c r="BN20" s="107"/>
      <c r="BO20" s="107"/>
      <c r="BP20" s="107"/>
      <c r="BQ20" s="107"/>
      <c r="BR20" s="107"/>
      <c r="BS20" s="107"/>
      <c r="BT20" s="107"/>
      <c r="BU20" s="107"/>
      <c r="BV20" s="107"/>
      <c r="BW20" s="107"/>
      <c r="BX20" s="107"/>
      <c r="BY20" s="107"/>
      <c r="BZ20" s="107"/>
      <c r="CA20" s="107"/>
      <c r="CB20" s="107"/>
      <c r="CC20" s="107"/>
      <c r="CD20" s="107"/>
      <c r="CE20" s="107"/>
      <c r="CF20" s="107"/>
      <c r="CG20" s="107"/>
      <c r="CH20" s="107"/>
      <c r="CI20" s="107"/>
      <c r="CJ20" s="107"/>
      <c r="CK20" s="107"/>
      <c r="CL20" s="107"/>
      <c r="CM20" s="107"/>
      <c r="CN20" s="107"/>
      <c r="CO20" s="107"/>
      <c r="CP20" s="107"/>
      <c r="CQ20" s="107"/>
      <c r="CR20" s="107"/>
      <c r="CS20" s="107"/>
      <c r="CT20" s="107"/>
      <c r="CU20" s="107"/>
      <c r="CV20" s="107"/>
      <c r="CW20" s="107"/>
      <c r="CX20" s="107"/>
      <c r="CY20" s="107"/>
      <c r="CZ20" s="107"/>
      <c r="DA20" s="107"/>
      <c r="DB20" s="107"/>
      <c r="DC20" s="107"/>
      <c r="DD20" s="107"/>
      <c r="DE20" s="107"/>
      <c r="DF20" s="107"/>
      <c r="DG20" s="107"/>
      <c r="DH20" s="107"/>
      <c r="DI20" s="107"/>
      <c r="DJ20" s="107"/>
      <c r="DK20" s="107"/>
      <c r="DL20" s="107"/>
      <c r="DM20" s="107"/>
      <c r="DN20" s="107"/>
      <c r="DO20" s="107"/>
      <c r="DP20" s="107"/>
      <c r="DQ20" s="107"/>
      <c r="DR20" s="107"/>
      <c r="DS20" s="107"/>
      <c r="DT20" s="107"/>
      <c r="DU20" s="107"/>
      <c r="DV20" s="107"/>
      <c r="DW20" s="107"/>
      <c r="DX20" s="107"/>
      <c r="DY20" s="107"/>
      <c r="DZ20" s="107"/>
      <c r="EA20" s="107"/>
      <c r="EB20" s="107"/>
      <c r="EC20" s="107"/>
      <c r="ED20" s="107"/>
      <c r="EE20" s="107"/>
      <c r="EF20" s="107"/>
      <c r="EG20" s="107"/>
      <c r="EH20" s="107"/>
      <c r="EI20" s="107"/>
      <c r="EJ20" s="107"/>
      <c r="EK20" s="107"/>
      <c r="EL20" s="107"/>
      <c r="EM20" s="107"/>
      <c r="EN20" s="107"/>
      <c r="EO20" s="107"/>
      <c r="EP20" s="107"/>
      <c r="EQ20" s="107"/>
      <c r="ER20" s="107"/>
      <c r="ES20" s="107"/>
      <c r="ET20" s="107"/>
      <c r="EU20" s="107"/>
      <c r="EV20" s="107"/>
      <c r="EW20" s="107"/>
      <c r="EX20" s="107"/>
      <c r="EY20" s="107"/>
      <c r="EZ20" s="107"/>
      <c r="FA20" s="107"/>
      <c r="FB20" s="107"/>
      <c r="FC20" s="107"/>
      <c r="FD20" s="107"/>
      <c r="FE20" s="107"/>
      <c r="FF20" s="107"/>
      <c r="FG20" s="107"/>
      <c r="FH20" s="107"/>
      <c r="FI20" s="107"/>
      <c r="FJ20" s="107"/>
      <c r="FK20" s="107"/>
      <c r="FL20" s="107"/>
      <c r="FM20" s="107"/>
      <c r="FN20" s="107"/>
      <c r="FO20" s="107"/>
      <c r="FP20" s="107"/>
      <c r="FQ20" s="107"/>
      <c r="FR20" s="107"/>
      <c r="FS20" s="107"/>
      <c r="FT20" s="107"/>
      <c r="FU20" s="107"/>
      <c r="FV20" s="107"/>
      <c r="FW20" s="107"/>
      <c r="FX20" s="107"/>
      <c r="FY20" s="107"/>
      <c r="FZ20" s="107"/>
      <c r="GA20" s="107"/>
      <c r="GB20" s="107"/>
      <c r="GC20" s="107"/>
      <c r="GD20" s="107"/>
      <c r="GE20" s="107"/>
      <c r="GF20" s="107"/>
      <c r="GG20" s="107"/>
      <c r="GH20" s="107"/>
      <c r="GI20" s="107"/>
      <c r="GJ20" s="107"/>
      <c r="GK20" s="107"/>
      <c r="GL20" s="107"/>
      <c r="GM20" s="107"/>
      <c r="GN20" s="107"/>
      <c r="GO20" s="107"/>
      <c r="GP20" s="107"/>
      <c r="GQ20" s="107"/>
      <c r="GR20" s="107"/>
      <c r="GS20" s="107"/>
      <c r="GT20" s="107"/>
      <c r="GU20" s="107"/>
      <c r="GV20" s="107"/>
      <c r="GW20" s="107"/>
      <c r="GX20" s="107"/>
      <c r="GY20" s="107"/>
      <c r="GZ20" s="107"/>
      <c r="HA20" s="107"/>
      <c r="HB20" s="107"/>
      <c r="HC20" s="107"/>
      <c r="HD20" s="107"/>
      <c r="HE20" s="107"/>
      <c r="HF20" s="107"/>
      <c r="HG20" s="107"/>
      <c r="HH20" s="107"/>
      <c r="HI20" s="107"/>
      <c r="HJ20" s="107"/>
      <c r="HK20" s="107"/>
      <c r="HL20" s="107"/>
      <c r="HM20" s="107"/>
      <c r="HN20" s="107"/>
      <c r="HO20" s="107"/>
      <c r="HP20" s="107"/>
      <c r="HQ20" s="107"/>
      <c r="HR20" s="107"/>
      <c r="HS20" s="107"/>
      <c r="HT20" s="107"/>
      <c r="HU20" s="107"/>
      <c r="HV20" s="107"/>
      <c r="HW20" s="107"/>
      <c r="HX20" s="107"/>
      <c r="HY20" s="107"/>
      <c r="HZ20" s="107"/>
      <c r="IA20" s="107"/>
      <c r="IB20" s="107"/>
      <c r="IC20" s="107"/>
      <c r="ID20" s="107"/>
      <c r="IE20" s="107"/>
      <c r="IF20" s="107"/>
      <c r="IG20" s="107"/>
      <c r="IH20" s="107"/>
      <c r="II20" s="107"/>
      <c r="IJ20" s="107"/>
      <c r="IK20" s="107"/>
      <c r="IL20" s="107"/>
      <c r="IM20" s="107"/>
      <c r="IN20" s="107"/>
    </row>
    <row r="21" spans="1:248" s="108" customFormat="1" ht="18" customHeight="1">
      <c r="A21" s="30"/>
      <c r="B21" s="219"/>
      <c r="C21" s="208"/>
      <c r="D21" s="118"/>
      <c r="E21" s="119"/>
      <c r="F21" s="21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c r="BX21" s="107"/>
      <c r="BY21" s="107"/>
      <c r="BZ21" s="107"/>
      <c r="CA21" s="107"/>
      <c r="CB21" s="107"/>
      <c r="CC21" s="107"/>
      <c r="CD21" s="107"/>
      <c r="CE21" s="107"/>
      <c r="CF21" s="107"/>
      <c r="CG21" s="107"/>
      <c r="CH21" s="107"/>
      <c r="CI21" s="107"/>
      <c r="CJ21" s="107"/>
      <c r="CK21" s="107"/>
      <c r="CL21" s="107"/>
      <c r="CM21" s="107"/>
      <c r="CN21" s="107"/>
      <c r="CO21" s="107"/>
      <c r="CP21" s="107"/>
      <c r="CQ21" s="107"/>
      <c r="CR21" s="107"/>
      <c r="CS21" s="107"/>
      <c r="CT21" s="107"/>
      <c r="CU21" s="107"/>
      <c r="CV21" s="107"/>
      <c r="CW21" s="107"/>
      <c r="CX21" s="107"/>
      <c r="CY21" s="107"/>
      <c r="CZ21" s="107"/>
      <c r="DA21" s="107"/>
      <c r="DB21" s="107"/>
      <c r="DC21" s="107"/>
      <c r="DD21" s="107"/>
      <c r="DE21" s="107"/>
      <c r="DF21" s="107"/>
      <c r="DG21" s="107"/>
      <c r="DH21" s="107"/>
      <c r="DI21" s="107"/>
      <c r="DJ21" s="107"/>
      <c r="DK21" s="107"/>
      <c r="DL21" s="107"/>
      <c r="DM21" s="107"/>
      <c r="DN21" s="107"/>
      <c r="DO21" s="107"/>
      <c r="DP21" s="107"/>
      <c r="DQ21" s="107"/>
      <c r="DR21" s="107"/>
      <c r="DS21" s="107"/>
      <c r="DT21" s="107"/>
      <c r="DU21" s="107"/>
      <c r="DV21" s="107"/>
      <c r="DW21" s="107"/>
      <c r="DX21" s="107"/>
      <c r="DY21" s="107"/>
      <c r="DZ21" s="107"/>
      <c r="EA21" s="107"/>
      <c r="EB21" s="107"/>
      <c r="EC21" s="107"/>
      <c r="ED21" s="107"/>
      <c r="EE21" s="107"/>
      <c r="EF21" s="107"/>
      <c r="EG21" s="107"/>
      <c r="EH21" s="107"/>
      <c r="EI21" s="107"/>
      <c r="EJ21" s="107"/>
      <c r="EK21" s="107"/>
      <c r="EL21" s="107"/>
      <c r="EM21" s="107"/>
      <c r="EN21" s="107"/>
      <c r="EO21" s="107"/>
      <c r="EP21" s="107"/>
      <c r="EQ21" s="107"/>
      <c r="ER21" s="107"/>
      <c r="ES21" s="107"/>
      <c r="ET21" s="107"/>
      <c r="EU21" s="107"/>
      <c r="EV21" s="107"/>
      <c r="EW21" s="107"/>
      <c r="EX21" s="107"/>
      <c r="EY21" s="107"/>
      <c r="EZ21" s="107"/>
      <c r="FA21" s="107"/>
      <c r="FB21" s="107"/>
      <c r="FC21" s="107"/>
      <c r="FD21" s="107"/>
      <c r="FE21" s="107"/>
      <c r="FF21" s="107"/>
      <c r="FG21" s="107"/>
      <c r="FH21" s="107"/>
      <c r="FI21" s="107"/>
      <c r="FJ21" s="107"/>
      <c r="FK21" s="107"/>
      <c r="FL21" s="107"/>
      <c r="FM21" s="107"/>
      <c r="FN21" s="107"/>
      <c r="FO21" s="107"/>
      <c r="FP21" s="107"/>
      <c r="FQ21" s="107"/>
      <c r="FR21" s="107"/>
      <c r="FS21" s="107"/>
      <c r="FT21" s="107"/>
      <c r="FU21" s="107"/>
      <c r="FV21" s="107"/>
      <c r="FW21" s="107"/>
      <c r="FX21" s="107"/>
      <c r="FY21" s="107"/>
      <c r="FZ21" s="107"/>
      <c r="GA21" s="107"/>
      <c r="GB21" s="107"/>
      <c r="GC21" s="107"/>
      <c r="GD21" s="107"/>
      <c r="GE21" s="107"/>
      <c r="GF21" s="107"/>
      <c r="GG21" s="107"/>
      <c r="GH21" s="107"/>
      <c r="GI21" s="107"/>
      <c r="GJ21" s="107"/>
      <c r="GK21" s="107"/>
      <c r="GL21" s="107"/>
      <c r="GM21" s="107"/>
      <c r="GN21" s="107"/>
      <c r="GO21" s="107"/>
      <c r="GP21" s="107"/>
      <c r="GQ21" s="107"/>
      <c r="GR21" s="107"/>
      <c r="GS21" s="107"/>
      <c r="GT21" s="107"/>
      <c r="GU21" s="107"/>
      <c r="GV21" s="107"/>
      <c r="GW21" s="107"/>
      <c r="GX21" s="107"/>
      <c r="GY21" s="107"/>
      <c r="GZ21" s="107"/>
      <c r="HA21" s="107"/>
      <c r="HB21" s="107"/>
      <c r="HC21" s="107"/>
      <c r="HD21" s="107"/>
      <c r="HE21" s="107"/>
      <c r="HF21" s="107"/>
      <c r="HG21" s="107"/>
      <c r="HH21" s="107"/>
      <c r="HI21" s="107"/>
      <c r="HJ21" s="107"/>
      <c r="HK21" s="107"/>
      <c r="HL21" s="107"/>
      <c r="HM21" s="107"/>
      <c r="HN21" s="107"/>
      <c r="HO21" s="107"/>
      <c r="HP21" s="107"/>
      <c r="HQ21" s="107"/>
      <c r="HR21" s="107"/>
      <c r="HS21" s="107"/>
      <c r="HT21" s="107"/>
      <c r="HU21" s="107"/>
      <c r="HV21" s="107"/>
      <c r="HW21" s="107"/>
      <c r="HX21" s="107"/>
      <c r="HY21" s="107"/>
      <c r="HZ21" s="107"/>
      <c r="IA21" s="107"/>
      <c r="IB21" s="107"/>
      <c r="IC21" s="107"/>
      <c r="ID21" s="107"/>
      <c r="IE21" s="107"/>
      <c r="IF21" s="107"/>
      <c r="IG21" s="107"/>
      <c r="IH21" s="107"/>
      <c r="II21" s="107"/>
      <c r="IJ21" s="107"/>
      <c r="IK21" s="107"/>
      <c r="IL21" s="107"/>
      <c r="IM21" s="107"/>
      <c r="IN21" s="107"/>
    </row>
    <row r="22" spans="1:248" s="108" customFormat="1" ht="18" customHeight="1" thickBot="1">
      <c r="A22" s="191" t="s">
        <v>126</v>
      </c>
      <c r="B22" s="213" t="str">
        <f>'F1. DV_BREŽICE'!B7</f>
        <v>GRADBENA DELA</v>
      </c>
      <c r="C22" s="214"/>
      <c r="D22" s="215"/>
      <c r="E22" s="216"/>
      <c r="F22" s="21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T22" s="107"/>
      <c r="BU22" s="107"/>
      <c r="BV22" s="107"/>
      <c r="BW22" s="107"/>
      <c r="BX22" s="107"/>
      <c r="BY22" s="107"/>
      <c r="BZ22" s="107"/>
      <c r="CA22" s="107"/>
      <c r="CB22" s="107"/>
      <c r="CC22" s="107"/>
      <c r="CD22" s="107"/>
      <c r="CE22" s="107"/>
      <c r="CF22" s="107"/>
      <c r="CG22" s="107"/>
      <c r="CH22" s="107"/>
      <c r="CI22" s="107"/>
      <c r="CJ22" s="107"/>
      <c r="CK22" s="107"/>
      <c r="CL22" s="107"/>
      <c r="CM22" s="107"/>
      <c r="CN22" s="107"/>
      <c r="CO22" s="107"/>
      <c r="CP22" s="107"/>
      <c r="CQ22" s="107"/>
      <c r="CR22" s="107"/>
      <c r="CS22" s="107"/>
      <c r="CT22" s="107"/>
      <c r="CU22" s="107"/>
      <c r="CV22" s="107"/>
      <c r="CW22" s="107"/>
      <c r="CX22" s="107"/>
      <c r="CY22" s="107"/>
      <c r="CZ22" s="107"/>
      <c r="DA22" s="107"/>
      <c r="DB22" s="107"/>
      <c r="DC22" s="107"/>
      <c r="DD22" s="107"/>
      <c r="DE22" s="107"/>
      <c r="DF22" s="107"/>
      <c r="DG22" s="107"/>
      <c r="DH22" s="107"/>
      <c r="DI22" s="107"/>
      <c r="DJ22" s="107"/>
      <c r="DK22" s="107"/>
      <c r="DL22" s="107"/>
      <c r="DM22" s="107"/>
      <c r="DN22" s="107"/>
      <c r="DO22" s="107"/>
      <c r="DP22" s="107"/>
      <c r="DQ22" s="107"/>
      <c r="DR22" s="107"/>
      <c r="DS22" s="107"/>
      <c r="DT22" s="107"/>
      <c r="DU22" s="107"/>
      <c r="DV22" s="107"/>
      <c r="DW22" s="107"/>
      <c r="DX22" s="107"/>
      <c r="DY22" s="107"/>
      <c r="DZ22" s="107"/>
      <c r="EA22" s="107"/>
      <c r="EB22" s="107"/>
      <c r="EC22" s="107"/>
      <c r="ED22" s="107"/>
      <c r="EE22" s="107"/>
      <c r="EF22" s="107"/>
      <c r="EG22" s="107"/>
      <c r="EH22" s="107"/>
      <c r="EI22" s="107"/>
      <c r="EJ22" s="107"/>
      <c r="EK22" s="107"/>
      <c r="EL22" s="107"/>
      <c r="EM22" s="107"/>
      <c r="EN22" s="107"/>
      <c r="EO22" s="107"/>
      <c r="EP22" s="107"/>
      <c r="EQ22" s="107"/>
      <c r="ER22" s="107"/>
      <c r="ES22" s="107"/>
      <c r="ET22" s="107"/>
      <c r="EU22" s="107"/>
      <c r="EV22" s="107"/>
      <c r="EW22" s="107"/>
      <c r="EX22" s="107"/>
      <c r="EY22" s="107"/>
      <c r="EZ22" s="107"/>
      <c r="FA22" s="107"/>
      <c r="FB22" s="107"/>
      <c r="FC22" s="107"/>
      <c r="FD22" s="107"/>
      <c r="FE22" s="107"/>
      <c r="FF22" s="107"/>
      <c r="FG22" s="107"/>
      <c r="FH22" s="107"/>
      <c r="FI22" s="107"/>
      <c r="FJ22" s="107"/>
      <c r="FK22" s="107"/>
      <c r="FL22" s="107"/>
      <c r="FM22" s="107"/>
      <c r="FN22" s="107"/>
      <c r="FO22" s="107"/>
      <c r="FP22" s="107"/>
      <c r="FQ22" s="107"/>
      <c r="FR22" s="107"/>
      <c r="FS22" s="107"/>
      <c r="FT22" s="107"/>
      <c r="FU22" s="107"/>
      <c r="FV22" s="107"/>
      <c r="FW22" s="107"/>
      <c r="FX22" s="107"/>
      <c r="FY22" s="107"/>
      <c r="FZ22" s="107"/>
      <c r="GA22" s="107"/>
      <c r="GB22" s="107"/>
      <c r="GC22" s="107"/>
      <c r="GD22" s="107"/>
      <c r="GE22" s="107"/>
      <c r="GF22" s="107"/>
      <c r="GG22" s="107"/>
      <c r="GH22" s="107"/>
      <c r="GI22" s="107"/>
      <c r="GJ22" s="107"/>
      <c r="GK22" s="107"/>
      <c r="GL22" s="107"/>
      <c r="GM22" s="107"/>
      <c r="GN22" s="107"/>
      <c r="GO22" s="107"/>
      <c r="GP22" s="107"/>
      <c r="GQ22" s="107"/>
      <c r="GR22" s="107"/>
      <c r="GS22" s="107"/>
      <c r="GT22" s="107"/>
      <c r="GU22" s="107"/>
      <c r="GV22" s="107"/>
      <c r="GW22" s="107"/>
      <c r="GX22" s="107"/>
      <c r="GY22" s="107"/>
      <c r="GZ22" s="107"/>
      <c r="HA22" s="107"/>
      <c r="HB22" s="107"/>
      <c r="HC22" s="107"/>
      <c r="HD22" s="107"/>
      <c r="HE22" s="107"/>
      <c r="HF22" s="107"/>
      <c r="HG22" s="107"/>
      <c r="HH22" s="107"/>
      <c r="HI22" s="107"/>
      <c r="HJ22" s="107"/>
      <c r="HK22" s="107"/>
      <c r="HL22" s="107"/>
      <c r="HM22" s="107"/>
      <c r="HN22" s="107"/>
      <c r="HO22" s="107"/>
      <c r="HP22" s="107"/>
      <c r="HQ22" s="107"/>
      <c r="HR22" s="107"/>
      <c r="HS22" s="107"/>
      <c r="HT22" s="107"/>
      <c r="HU22" s="107"/>
      <c r="HV22" s="107"/>
      <c r="HW22" s="107"/>
      <c r="HX22" s="107"/>
      <c r="HY22" s="107"/>
      <c r="HZ22" s="107"/>
      <c r="IA22" s="107"/>
      <c r="IB22" s="107"/>
      <c r="IC22" s="107"/>
      <c r="ID22" s="107"/>
      <c r="IE22" s="107"/>
      <c r="IF22" s="107"/>
      <c r="IG22" s="107"/>
      <c r="IH22" s="107"/>
      <c r="II22" s="107"/>
      <c r="IJ22" s="107"/>
      <c r="IK22" s="107"/>
      <c r="IL22" s="107"/>
      <c r="IM22" s="107"/>
      <c r="IN22" s="107"/>
    </row>
    <row r="23" spans="1:248" s="108" customFormat="1" ht="18" customHeight="1">
      <c r="A23" s="30"/>
      <c r="B23" s="192" t="str">
        <f>'F1. DV_BREŽICE'!B8</f>
        <v>F1. ZAŠČITA SN KABLOVODA - DV 20kV BREŽICE</v>
      </c>
      <c r="C23" s="193"/>
      <c r="D23" s="194"/>
      <c r="E23" s="195"/>
      <c r="F23" s="106">
        <f>'F1. DV_BREŽICE'!F32</f>
        <v>0</v>
      </c>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07"/>
      <c r="EE23" s="107"/>
      <c r="EF23" s="107"/>
      <c r="EG23" s="107"/>
      <c r="EH23" s="107"/>
      <c r="EI23" s="107"/>
      <c r="EJ23" s="107"/>
      <c r="EK23" s="107"/>
      <c r="EL23" s="107"/>
      <c r="EM23" s="107"/>
      <c r="EN23" s="107"/>
      <c r="EO23" s="107"/>
      <c r="EP23" s="107"/>
      <c r="EQ23" s="107"/>
      <c r="ER23" s="107"/>
      <c r="ES23" s="107"/>
      <c r="ET23" s="107"/>
      <c r="EU23" s="107"/>
      <c r="EV23" s="107"/>
      <c r="EW23" s="107"/>
      <c r="EX23" s="107"/>
      <c r="EY23" s="107"/>
      <c r="EZ23" s="107"/>
      <c r="FA23" s="107"/>
      <c r="FB23" s="107"/>
      <c r="FC23" s="107"/>
      <c r="FD23" s="107"/>
      <c r="FE23" s="107"/>
      <c r="FF23" s="107"/>
      <c r="FG23" s="107"/>
      <c r="FH23" s="107"/>
      <c r="FI23" s="107"/>
      <c r="FJ23" s="107"/>
      <c r="FK23" s="107"/>
      <c r="FL23" s="107"/>
      <c r="FM23" s="107"/>
      <c r="FN23" s="107"/>
      <c r="FO23" s="107"/>
      <c r="FP23" s="107"/>
      <c r="FQ23" s="107"/>
      <c r="FR23" s="107"/>
      <c r="FS23" s="107"/>
      <c r="FT23" s="107"/>
      <c r="FU23" s="107"/>
      <c r="FV23" s="107"/>
      <c r="FW23" s="107"/>
      <c r="FX23" s="107"/>
      <c r="FY23" s="107"/>
      <c r="FZ23" s="107"/>
      <c r="GA23" s="107"/>
      <c r="GB23" s="107"/>
      <c r="GC23" s="107"/>
      <c r="GD23" s="107"/>
      <c r="GE23" s="107"/>
      <c r="GF23" s="107"/>
      <c r="GG23" s="107"/>
      <c r="GH23" s="107"/>
      <c r="GI23" s="107"/>
      <c r="GJ23" s="107"/>
      <c r="GK23" s="107"/>
      <c r="GL23" s="107"/>
      <c r="GM23" s="107"/>
      <c r="GN23" s="107"/>
      <c r="GO23" s="107"/>
      <c r="GP23" s="107"/>
      <c r="GQ23" s="107"/>
      <c r="GR23" s="107"/>
      <c r="GS23" s="107"/>
      <c r="GT23" s="107"/>
      <c r="GU23" s="107"/>
      <c r="GV23" s="107"/>
      <c r="GW23" s="107"/>
      <c r="GX23" s="107"/>
      <c r="GY23" s="107"/>
      <c r="GZ23" s="107"/>
      <c r="HA23" s="107"/>
      <c r="HB23" s="107"/>
      <c r="HC23" s="107"/>
      <c r="HD23" s="107"/>
      <c r="HE23" s="107"/>
      <c r="HF23" s="107"/>
      <c r="HG23" s="107"/>
      <c r="HH23" s="107"/>
      <c r="HI23" s="107"/>
      <c r="HJ23" s="107"/>
      <c r="HK23" s="107"/>
      <c r="HL23" s="107"/>
      <c r="HM23" s="107"/>
      <c r="HN23" s="107"/>
      <c r="HO23" s="107"/>
      <c r="HP23" s="107"/>
      <c r="HQ23" s="107"/>
      <c r="HR23" s="107"/>
      <c r="HS23" s="107"/>
      <c r="HT23" s="107"/>
      <c r="HU23" s="107"/>
      <c r="HV23" s="107"/>
      <c r="HW23" s="107"/>
      <c r="HX23" s="107"/>
      <c r="HY23" s="107"/>
      <c r="HZ23" s="107"/>
      <c r="IA23" s="107"/>
      <c r="IB23" s="107"/>
      <c r="IC23" s="107"/>
      <c r="ID23" s="107"/>
      <c r="IE23" s="107"/>
      <c r="IF23" s="107"/>
      <c r="IG23" s="107"/>
      <c r="IH23" s="107"/>
      <c r="II23" s="107"/>
      <c r="IJ23" s="107"/>
      <c r="IK23" s="107"/>
      <c r="IL23" s="107"/>
      <c r="IM23" s="107"/>
      <c r="IN23" s="107"/>
    </row>
    <row r="24" spans="1:248" s="108" customFormat="1" ht="18" customHeight="1">
      <c r="A24" s="30"/>
      <c r="B24" s="196" t="str">
        <f>'F2. SN_KK_P18'!B7</f>
        <v>F2. SN KABELSKA KANALIZACIJA (P18-P24)</v>
      </c>
      <c r="C24" s="197"/>
      <c r="D24" s="198"/>
      <c r="E24" s="199"/>
      <c r="F24" s="242">
        <f>'F2. SN_KK_P18'!F41</f>
        <v>0</v>
      </c>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07"/>
      <c r="EE24" s="107"/>
      <c r="EF24" s="107"/>
      <c r="EG24" s="107"/>
      <c r="EH24" s="107"/>
      <c r="EI24" s="107"/>
      <c r="EJ24" s="107"/>
      <c r="EK24" s="107"/>
      <c r="EL24" s="107"/>
      <c r="EM24" s="107"/>
      <c r="EN24" s="107"/>
      <c r="EO24" s="107"/>
      <c r="EP24" s="107"/>
      <c r="EQ24" s="107"/>
      <c r="ER24" s="107"/>
      <c r="ES24" s="107"/>
      <c r="ET24" s="107"/>
      <c r="EU24" s="107"/>
      <c r="EV24" s="107"/>
      <c r="EW24" s="107"/>
      <c r="EX24" s="107"/>
      <c r="EY24" s="107"/>
      <c r="EZ24" s="107"/>
      <c r="FA24" s="107"/>
      <c r="FB24" s="107"/>
      <c r="FC24" s="107"/>
      <c r="FD24" s="107"/>
      <c r="FE24" s="107"/>
      <c r="FF24" s="107"/>
      <c r="FG24" s="107"/>
      <c r="FH24" s="107"/>
      <c r="FI24" s="107"/>
      <c r="FJ24" s="107"/>
      <c r="FK24" s="107"/>
      <c r="FL24" s="107"/>
      <c r="FM24" s="107"/>
      <c r="FN24" s="107"/>
      <c r="FO24" s="107"/>
      <c r="FP24" s="107"/>
      <c r="FQ24" s="107"/>
      <c r="FR24" s="107"/>
      <c r="FS24" s="107"/>
      <c r="FT24" s="107"/>
      <c r="FU24" s="107"/>
      <c r="FV24" s="107"/>
      <c r="FW24" s="107"/>
      <c r="FX24" s="107"/>
      <c r="FY24" s="107"/>
      <c r="FZ24" s="107"/>
      <c r="GA24" s="107"/>
      <c r="GB24" s="107"/>
      <c r="GC24" s="107"/>
      <c r="GD24" s="107"/>
      <c r="GE24" s="107"/>
      <c r="GF24" s="107"/>
      <c r="GG24" s="107"/>
      <c r="GH24" s="107"/>
      <c r="GI24" s="107"/>
      <c r="GJ24" s="107"/>
      <c r="GK24" s="107"/>
      <c r="GL24" s="107"/>
      <c r="GM24" s="107"/>
      <c r="GN24" s="107"/>
      <c r="GO24" s="107"/>
      <c r="GP24" s="107"/>
      <c r="GQ24" s="107"/>
      <c r="GR24" s="107"/>
      <c r="GS24" s="107"/>
      <c r="GT24" s="107"/>
      <c r="GU24" s="107"/>
      <c r="GV24" s="107"/>
      <c r="GW24" s="107"/>
      <c r="GX24" s="107"/>
      <c r="GY24" s="107"/>
      <c r="GZ24" s="107"/>
      <c r="HA24" s="107"/>
      <c r="HB24" s="107"/>
      <c r="HC24" s="107"/>
      <c r="HD24" s="107"/>
      <c r="HE24" s="107"/>
      <c r="HF24" s="107"/>
      <c r="HG24" s="107"/>
      <c r="HH24" s="107"/>
      <c r="HI24" s="107"/>
      <c r="HJ24" s="107"/>
      <c r="HK24" s="107"/>
      <c r="HL24" s="107"/>
      <c r="HM24" s="107"/>
      <c r="HN24" s="107"/>
      <c r="HO24" s="107"/>
      <c r="HP24" s="107"/>
      <c r="HQ24" s="107"/>
      <c r="HR24" s="107"/>
      <c r="HS24" s="107"/>
      <c r="HT24" s="107"/>
      <c r="HU24" s="107"/>
      <c r="HV24" s="107"/>
      <c r="HW24" s="107"/>
      <c r="HX24" s="107"/>
      <c r="HY24" s="107"/>
      <c r="HZ24" s="107"/>
      <c r="IA24" s="107"/>
      <c r="IB24" s="107"/>
      <c r="IC24" s="107"/>
      <c r="ID24" s="107"/>
      <c r="IE24" s="107"/>
      <c r="IF24" s="107"/>
      <c r="IG24" s="107"/>
      <c r="IH24" s="107"/>
      <c r="II24" s="107"/>
      <c r="IJ24" s="107"/>
      <c r="IK24" s="107"/>
      <c r="IL24" s="107"/>
      <c r="IM24" s="107"/>
      <c r="IN24" s="107"/>
    </row>
    <row r="25" spans="1:248" s="108" customFormat="1" ht="18" customHeight="1">
      <c r="A25" s="30"/>
      <c r="B25" s="196" t="str">
        <f>'F3. SN_KK_P35'!B7</f>
        <v>F3. SN KABELSKA KANALIZACIJA (P35-P38)</v>
      </c>
      <c r="C25" s="197"/>
      <c r="D25" s="198"/>
      <c r="E25" s="199"/>
      <c r="F25" s="242">
        <f>'F3. SN_KK_P35'!F37</f>
        <v>0</v>
      </c>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07"/>
      <c r="EE25" s="107"/>
      <c r="EF25" s="107"/>
      <c r="EG25" s="107"/>
      <c r="EH25" s="107"/>
      <c r="EI25" s="107"/>
      <c r="EJ25" s="107"/>
      <c r="EK25" s="107"/>
      <c r="EL25" s="107"/>
      <c r="EM25" s="107"/>
      <c r="EN25" s="107"/>
      <c r="EO25" s="107"/>
      <c r="EP25" s="107"/>
      <c r="EQ25" s="107"/>
      <c r="ER25" s="107"/>
      <c r="ES25" s="107"/>
      <c r="ET25" s="107"/>
      <c r="EU25" s="107"/>
      <c r="EV25" s="107"/>
      <c r="EW25" s="107"/>
      <c r="EX25" s="107"/>
      <c r="EY25" s="107"/>
      <c r="EZ25" s="107"/>
      <c r="FA25" s="107"/>
      <c r="FB25" s="107"/>
      <c r="FC25" s="107"/>
      <c r="FD25" s="107"/>
      <c r="FE25" s="107"/>
      <c r="FF25" s="107"/>
      <c r="FG25" s="107"/>
      <c r="FH25" s="107"/>
      <c r="FI25" s="107"/>
      <c r="FJ25" s="107"/>
      <c r="FK25" s="107"/>
      <c r="FL25" s="107"/>
      <c r="FM25" s="107"/>
      <c r="FN25" s="107"/>
      <c r="FO25" s="107"/>
      <c r="FP25" s="107"/>
      <c r="FQ25" s="107"/>
      <c r="FR25" s="107"/>
      <c r="FS25" s="107"/>
      <c r="FT25" s="107"/>
      <c r="FU25" s="107"/>
      <c r="FV25" s="107"/>
      <c r="FW25" s="107"/>
      <c r="FX25" s="107"/>
      <c r="FY25" s="107"/>
      <c r="FZ25" s="107"/>
      <c r="GA25" s="107"/>
      <c r="GB25" s="107"/>
      <c r="GC25" s="107"/>
      <c r="GD25" s="107"/>
      <c r="GE25" s="107"/>
      <c r="GF25" s="107"/>
      <c r="GG25" s="107"/>
      <c r="GH25" s="107"/>
      <c r="GI25" s="107"/>
      <c r="GJ25" s="107"/>
      <c r="GK25" s="107"/>
      <c r="GL25" s="107"/>
      <c r="GM25" s="107"/>
      <c r="GN25" s="107"/>
      <c r="GO25" s="107"/>
      <c r="GP25" s="107"/>
      <c r="GQ25" s="107"/>
      <c r="GR25" s="107"/>
      <c r="GS25" s="107"/>
      <c r="GT25" s="107"/>
      <c r="GU25" s="107"/>
      <c r="GV25" s="107"/>
      <c r="GW25" s="107"/>
      <c r="GX25" s="107"/>
      <c r="GY25" s="107"/>
      <c r="GZ25" s="107"/>
      <c r="HA25" s="107"/>
      <c r="HB25" s="107"/>
      <c r="HC25" s="107"/>
      <c r="HD25" s="107"/>
      <c r="HE25" s="107"/>
      <c r="HF25" s="107"/>
      <c r="HG25" s="107"/>
      <c r="HH25" s="107"/>
      <c r="HI25" s="107"/>
      <c r="HJ25" s="107"/>
      <c r="HK25" s="107"/>
      <c r="HL25" s="107"/>
      <c r="HM25" s="107"/>
      <c r="HN25" s="107"/>
      <c r="HO25" s="107"/>
      <c r="HP25" s="107"/>
      <c r="HQ25" s="107"/>
      <c r="HR25" s="107"/>
      <c r="HS25" s="107"/>
      <c r="HT25" s="107"/>
      <c r="HU25" s="107"/>
      <c r="HV25" s="107"/>
      <c r="HW25" s="107"/>
      <c r="HX25" s="107"/>
      <c r="HY25" s="107"/>
      <c r="HZ25" s="107"/>
      <c r="IA25" s="107"/>
      <c r="IB25" s="107"/>
      <c r="IC25" s="107"/>
      <c r="ID25" s="107"/>
      <c r="IE25" s="107"/>
      <c r="IF25" s="107"/>
      <c r="IG25" s="107"/>
      <c r="IH25" s="107"/>
      <c r="II25" s="107"/>
      <c r="IJ25" s="107"/>
      <c r="IK25" s="107"/>
      <c r="IL25" s="107"/>
      <c r="IM25" s="107"/>
      <c r="IN25" s="107"/>
    </row>
    <row r="26" spans="1:248" s="108" customFormat="1" ht="18" customHeight="1">
      <c r="A26" s="30"/>
      <c r="B26" s="196" t="str">
        <f>'F4. ZAŠČITA_NN'!B7</f>
        <v>F4. ZAŠČITA NN OMREŽJA</v>
      </c>
      <c r="C26" s="197"/>
      <c r="D26" s="198"/>
      <c r="E26" s="199"/>
      <c r="F26" s="242">
        <f>'F4. ZAŠČITA_NN'!F31</f>
        <v>0</v>
      </c>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07"/>
      <c r="EE26" s="107"/>
      <c r="EF26" s="107"/>
      <c r="EG26" s="107"/>
      <c r="EH26" s="107"/>
      <c r="EI26" s="107"/>
      <c r="EJ26" s="107"/>
      <c r="EK26" s="107"/>
      <c r="EL26" s="107"/>
      <c r="EM26" s="107"/>
      <c r="EN26" s="107"/>
      <c r="EO26" s="107"/>
      <c r="EP26" s="107"/>
      <c r="EQ26" s="107"/>
      <c r="ER26" s="107"/>
      <c r="ES26" s="107"/>
      <c r="ET26" s="107"/>
      <c r="EU26" s="107"/>
      <c r="EV26" s="107"/>
      <c r="EW26" s="107"/>
      <c r="EX26" s="107"/>
      <c r="EY26" s="107"/>
      <c r="EZ26" s="107"/>
      <c r="FA26" s="107"/>
      <c r="FB26" s="107"/>
      <c r="FC26" s="107"/>
      <c r="FD26" s="107"/>
      <c r="FE26" s="107"/>
      <c r="FF26" s="107"/>
      <c r="FG26" s="107"/>
      <c r="FH26" s="107"/>
      <c r="FI26" s="107"/>
      <c r="FJ26" s="107"/>
      <c r="FK26" s="107"/>
      <c r="FL26" s="107"/>
      <c r="FM26" s="107"/>
      <c r="FN26" s="107"/>
      <c r="FO26" s="107"/>
      <c r="FP26" s="107"/>
      <c r="FQ26" s="107"/>
      <c r="FR26" s="107"/>
      <c r="FS26" s="107"/>
      <c r="FT26" s="107"/>
      <c r="FU26" s="107"/>
      <c r="FV26" s="107"/>
      <c r="FW26" s="107"/>
      <c r="FX26" s="107"/>
      <c r="FY26" s="107"/>
      <c r="FZ26" s="107"/>
      <c r="GA26" s="107"/>
      <c r="GB26" s="107"/>
      <c r="GC26" s="107"/>
      <c r="GD26" s="107"/>
      <c r="GE26" s="107"/>
      <c r="GF26" s="107"/>
      <c r="GG26" s="107"/>
      <c r="GH26" s="107"/>
      <c r="GI26" s="107"/>
      <c r="GJ26" s="107"/>
      <c r="GK26" s="107"/>
      <c r="GL26" s="107"/>
      <c r="GM26" s="107"/>
      <c r="GN26" s="107"/>
      <c r="GO26" s="107"/>
      <c r="GP26" s="107"/>
      <c r="GQ26" s="107"/>
      <c r="GR26" s="107"/>
      <c r="GS26" s="107"/>
      <c r="GT26" s="107"/>
      <c r="GU26" s="107"/>
      <c r="GV26" s="107"/>
      <c r="GW26" s="107"/>
      <c r="GX26" s="107"/>
      <c r="GY26" s="107"/>
      <c r="GZ26" s="107"/>
      <c r="HA26" s="107"/>
      <c r="HB26" s="107"/>
      <c r="HC26" s="107"/>
      <c r="HD26" s="107"/>
      <c r="HE26" s="107"/>
      <c r="HF26" s="107"/>
      <c r="HG26" s="107"/>
      <c r="HH26" s="107"/>
      <c r="HI26" s="107"/>
      <c r="HJ26" s="107"/>
      <c r="HK26" s="107"/>
      <c r="HL26" s="107"/>
      <c r="HM26" s="107"/>
      <c r="HN26" s="107"/>
      <c r="HO26" s="107"/>
      <c r="HP26" s="107"/>
      <c r="HQ26" s="107"/>
      <c r="HR26" s="107"/>
      <c r="HS26" s="107"/>
      <c r="HT26" s="107"/>
      <c r="HU26" s="107"/>
      <c r="HV26" s="107"/>
      <c r="HW26" s="107"/>
      <c r="HX26" s="107"/>
      <c r="HY26" s="107"/>
      <c r="HZ26" s="107"/>
      <c r="IA26" s="107"/>
      <c r="IB26" s="107"/>
      <c r="IC26" s="107"/>
      <c r="ID26" s="107"/>
      <c r="IE26" s="107"/>
      <c r="IF26" s="107"/>
      <c r="IG26" s="107"/>
      <c r="IH26" s="107"/>
      <c r="II26" s="107"/>
      <c r="IJ26" s="107"/>
      <c r="IK26" s="107"/>
      <c r="IL26" s="107"/>
      <c r="IM26" s="107"/>
      <c r="IN26" s="107"/>
    </row>
    <row r="27" spans="1:248" s="108" customFormat="1" ht="18" customHeight="1">
      <c r="A27" s="30"/>
      <c r="B27" s="196" t="str">
        <f>'F5. CESTNA_RAZSV'!B7</f>
        <v>F5. CESTNA RAZSVETLJAVA</v>
      </c>
      <c r="C27" s="197"/>
      <c r="D27" s="198"/>
      <c r="E27" s="199"/>
      <c r="F27" s="242">
        <f>'F5. CESTNA_RAZSV'!F41</f>
        <v>0</v>
      </c>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07"/>
      <c r="EE27" s="107"/>
      <c r="EF27" s="107"/>
      <c r="EG27" s="107"/>
      <c r="EH27" s="107"/>
      <c r="EI27" s="107"/>
      <c r="EJ27" s="107"/>
      <c r="EK27" s="107"/>
      <c r="EL27" s="107"/>
      <c r="EM27" s="107"/>
      <c r="EN27" s="107"/>
      <c r="EO27" s="107"/>
      <c r="EP27" s="107"/>
      <c r="EQ27" s="107"/>
      <c r="ER27" s="107"/>
      <c r="ES27" s="107"/>
      <c r="ET27" s="107"/>
      <c r="EU27" s="107"/>
      <c r="EV27" s="107"/>
      <c r="EW27" s="107"/>
      <c r="EX27" s="107"/>
      <c r="EY27" s="107"/>
      <c r="EZ27" s="107"/>
      <c r="FA27" s="107"/>
      <c r="FB27" s="107"/>
      <c r="FC27" s="107"/>
      <c r="FD27" s="107"/>
      <c r="FE27" s="107"/>
      <c r="FF27" s="107"/>
      <c r="FG27" s="107"/>
      <c r="FH27" s="107"/>
      <c r="FI27" s="107"/>
      <c r="FJ27" s="107"/>
      <c r="FK27" s="107"/>
      <c r="FL27" s="107"/>
      <c r="FM27" s="107"/>
      <c r="FN27" s="107"/>
      <c r="FO27" s="107"/>
      <c r="FP27" s="107"/>
      <c r="FQ27" s="107"/>
      <c r="FR27" s="107"/>
      <c r="FS27" s="107"/>
      <c r="FT27" s="107"/>
      <c r="FU27" s="107"/>
      <c r="FV27" s="107"/>
      <c r="FW27" s="107"/>
      <c r="FX27" s="107"/>
      <c r="FY27" s="107"/>
      <c r="FZ27" s="107"/>
      <c r="GA27" s="107"/>
      <c r="GB27" s="107"/>
      <c r="GC27" s="107"/>
      <c r="GD27" s="107"/>
      <c r="GE27" s="107"/>
      <c r="GF27" s="107"/>
      <c r="GG27" s="107"/>
      <c r="GH27" s="107"/>
      <c r="GI27" s="107"/>
      <c r="GJ27" s="107"/>
      <c r="GK27" s="107"/>
      <c r="GL27" s="107"/>
      <c r="GM27" s="107"/>
      <c r="GN27" s="107"/>
      <c r="GO27" s="107"/>
      <c r="GP27" s="107"/>
      <c r="GQ27" s="107"/>
      <c r="GR27" s="107"/>
      <c r="GS27" s="107"/>
      <c r="GT27" s="107"/>
      <c r="GU27" s="107"/>
      <c r="GV27" s="107"/>
      <c r="GW27" s="107"/>
      <c r="GX27" s="107"/>
      <c r="GY27" s="107"/>
      <c r="GZ27" s="107"/>
      <c r="HA27" s="107"/>
      <c r="HB27" s="107"/>
      <c r="HC27" s="107"/>
      <c r="HD27" s="107"/>
      <c r="HE27" s="107"/>
      <c r="HF27" s="107"/>
      <c r="HG27" s="107"/>
      <c r="HH27" s="107"/>
      <c r="HI27" s="107"/>
      <c r="HJ27" s="107"/>
      <c r="HK27" s="107"/>
      <c r="HL27" s="107"/>
      <c r="HM27" s="107"/>
      <c r="HN27" s="107"/>
      <c r="HO27" s="107"/>
      <c r="HP27" s="107"/>
      <c r="HQ27" s="107"/>
      <c r="HR27" s="107"/>
      <c r="HS27" s="107"/>
      <c r="HT27" s="107"/>
      <c r="HU27" s="107"/>
      <c r="HV27" s="107"/>
      <c r="HW27" s="107"/>
      <c r="HX27" s="107"/>
      <c r="HY27" s="107"/>
      <c r="HZ27" s="107"/>
      <c r="IA27" s="107"/>
      <c r="IB27" s="107"/>
      <c r="IC27" s="107"/>
      <c r="ID27" s="107"/>
      <c r="IE27" s="107"/>
      <c r="IF27" s="107"/>
      <c r="IG27" s="107"/>
      <c r="IH27" s="107"/>
      <c r="II27" s="107"/>
      <c r="IJ27" s="107"/>
      <c r="IK27" s="107"/>
      <c r="IL27" s="107"/>
      <c r="IM27" s="107"/>
      <c r="IN27" s="107"/>
    </row>
    <row r="28" spans="1:248" s="108" customFormat="1" ht="18" customHeight="1">
      <c r="A28" s="30"/>
      <c r="B28" s="196" t="str">
        <f>'F6. TK_KK'!B7</f>
        <v>F6. TK KABELSKA KANALIZACIJA</v>
      </c>
      <c r="C28" s="197"/>
      <c r="D28" s="198"/>
      <c r="E28" s="199"/>
      <c r="F28" s="109">
        <f>'F6. TK_KK'!F31</f>
        <v>0</v>
      </c>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07"/>
      <c r="EE28" s="107"/>
      <c r="EF28" s="107"/>
      <c r="EG28" s="107"/>
      <c r="EH28" s="107"/>
      <c r="EI28" s="107"/>
      <c r="EJ28" s="107"/>
      <c r="EK28" s="107"/>
      <c r="EL28" s="107"/>
      <c r="EM28" s="107"/>
      <c r="EN28" s="107"/>
      <c r="EO28" s="107"/>
      <c r="EP28" s="107"/>
      <c r="EQ28" s="107"/>
      <c r="ER28" s="107"/>
      <c r="ES28" s="107"/>
      <c r="ET28" s="107"/>
      <c r="EU28" s="107"/>
      <c r="EV28" s="107"/>
      <c r="EW28" s="107"/>
      <c r="EX28" s="107"/>
      <c r="EY28" s="107"/>
      <c r="EZ28" s="107"/>
      <c r="FA28" s="107"/>
      <c r="FB28" s="107"/>
      <c r="FC28" s="107"/>
      <c r="FD28" s="107"/>
      <c r="FE28" s="107"/>
      <c r="FF28" s="107"/>
      <c r="FG28" s="107"/>
      <c r="FH28" s="107"/>
      <c r="FI28" s="107"/>
      <c r="FJ28" s="107"/>
      <c r="FK28" s="107"/>
      <c r="FL28" s="107"/>
      <c r="FM28" s="107"/>
      <c r="FN28" s="107"/>
      <c r="FO28" s="107"/>
      <c r="FP28" s="107"/>
      <c r="FQ28" s="107"/>
      <c r="FR28" s="107"/>
      <c r="FS28" s="107"/>
      <c r="FT28" s="107"/>
      <c r="FU28" s="107"/>
      <c r="FV28" s="107"/>
      <c r="FW28" s="107"/>
      <c r="FX28" s="107"/>
      <c r="FY28" s="107"/>
      <c r="FZ28" s="107"/>
      <c r="GA28" s="107"/>
      <c r="GB28" s="107"/>
      <c r="GC28" s="107"/>
      <c r="GD28" s="107"/>
      <c r="GE28" s="107"/>
      <c r="GF28" s="107"/>
      <c r="GG28" s="107"/>
      <c r="GH28" s="107"/>
      <c r="GI28" s="107"/>
      <c r="GJ28" s="107"/>
      <c r="GK28" s="107"/>
      <c r="GL28" s="107"/>
      <c r="GM28" s="107"/>
      <c r="GN28" s="107"/>
      <c r="GO28" s="107"/>
      <c r="GP28" s="107"/>
      <c r="GQ28" s="107"/>
      <c r="GR28" s="107"/>
      <c r="GS28" s="107"/>
      <c r="GT28" s="107"/>
      <c r="GU28" s="107"/>
      <c r="GV28" s="107"/>
      <c r="GW28" s="107"/>
      <c r="GX28" s="107"/>
      <c r="GY28" s="107"/>
      <c r="GZ28" s="107"/>
      <c r="HA28" s="107"/>
      <c r="HB28" s="107"/>
      <c r="HC28" s="107"/>
      <c r="HD28" s="107"/>
      <c r="HE28" s="107"/>
      <c r="HF28" s="107"/>
      <c r="HG28" s="107"/>
      <c r="HH28" s="107"/>
      <c r="HI28" s="107"/>
      <c r="HJ28" s="107"/>
      <c r="HK28" s="107"/>
      <c r="HL28" s="107"/>
      <c r="HM28" s="107"/>
      <c r="HN28" s="107"/>
      <c r="HO28" s="107"/>
      <c r="HP28" s="107"/>
      <c r="HQ28" s="107"/>
      <c r="HR28" s="107"/>
      <c r="HS28" s="107"/>
      <c r="HT28" s="107"/>
      <c r="HU28" s="107"/>
      <c r="HV28" s="107"/>
      <c r="HW28" s="107"/>
      <c r="HX28" s="107"/>
      <c r="HY28" s="107"/>
      <c r="HZ28" s="107"/>
      <c r="IA28" s="107"/>
      <c r="IB28" s="107"/>
      <c r="IC28" s="107"/>
      <c r="ID28" s="107"/>
      <c r="IE28" s="107"/>
      <c r="IF28" s="107"/>
      <c r="IG28" s="107"/>
      <c r="IH28" s="107"/>
      <c r="II28" s="107"/>
      <c r="IJ28" s="107"/>
      <c r="IK28" s="107"/>
      <c r="IL28" s="107"/>
      <c r="IM28" s="107"/>
      <c r="IN28" s="107"/>
    </row>
    <row r="29" spans="1:248" s="108" customFormat="1" ht="18" customHeight="1">
      <c r="A29" s="30"/>
      <c r="B29" s="196" t="str">
        <f>'F7. TK_KK_R'!B7</f>
        <v>F7. KABELSKA KANALIZACIJA - REZ.</v>
      </c>
      <c r="C29" s="197"/>
      <c r="D29" s="198"/>
      <c r="E29" s="199"/>
      <c r="F29" s="109">
        <f>'F7. TK_KK_R'!F32</f>
        <v>0</v>
      </c>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c r="BA29" s="107"/>
      <c r="BB29" s="107"/>
      <c r="BC29" s="107"/>
      <c r="BD29" s="107"/>
      <c r="BE29" s="107"/>
      <c r="BF29" s="107"/>
      <c r="BG29" s="107"/>
      <c r="BH29" s="107"/>
      <c r="BI29" s="107"/>
      <c r="BJ29" s="107"/>
      <c r="BK29" s="107"/>
      <c r="BL29" s="107"/>
      <c r="BM29" s="107"/>
      <c r="BN29" s="107"/>
      <c r="BO29" s="107"/>
      <c r="BP29" s="107"/>
      <c r="BQ29" s="107"/>
      <c r="BR29" s="107"/>
      <c r="BS29" s="107"/>
      <c r="BT29" s="107"/>
      <c r="BU29" s="107"/>
      <c r="BV29" s="107"/>
      <c r="BW29" s="107"/>
      <c r="BX29" s="107"/>
      <c r="BY29" s="107"/>
      <c r="BZ29" s="107"/>
      <c r="CA29" s="107"/>
      <c r="CB29" s="107"/>
      <c r="CC29" s="107"/>
      <c r="CD29" s="107"/>
      <c r="CE29" s="107"/>
      <c r="CF29" s="107"/>
      <c r="CG29" s="107"/>
      <c r="CH29" s="107"/>
      <c r="CI29" s="107"/>
      <c r="CJ29" s="107"/>
      <c r="CK29" s="107"/>
      <c r="CL29" s="107"/>
      <c r="CM29" s="107"/>
      <c r="CN29" s="107"/>
      <c r="CO29" s="107"/>
      <c r="CP29" s="107"/>
      <c r="CQ29" s="107"/>
      <c r="CR29" s="107"/>
      <c r="CS29" s="107"/>
      <c r="CT29" s="107"/>
      <c r="CU29" s="107"/>
      <c r="CV29" s="107"/>
      <c r="CW29" s="107"/>
      <c r="CX29" s="107"/>
      <c r="CY29" s="107"/>
      <c r="CZ29" s="107"/>
      <c r="DA29" s="107"/>
      <c r="DB29" s="107"/>
      <c r="DC29" s="107"/>
      <c r="DD29" s="107"/>
      <c r="DE29" s="107"/>
      <c r="DF29" s="107"/>
      <c r="DG29" s="107"/>
      <c r="DH29" s="107"/>
      <c r="DI29" s="107"/>
      <c r="DJ29" s="107"/>
      <c r="DK29" s="107"/>
      <c r="DL29" s="107"/>
      <c r="DM29" s="107"/>
      <c r="DN29" s="107"/>
      <c r="DO29" s="107"/>
      <c r="DP29" s="107"/>
      <c r="DQ29" s="107"/>
      <c r="DR29" s="107"/>
      <c r="DS29" s="107"/>
      <c r="DT29" s="107"/>
      <c r="DU29" s="107"/>
      <c r="DV29" s="107"/>
      <c r="DW29" s="107"/>
      <c r="DX29" s="107"/>
      <c r="DY29" s="107"/>
      <c r="DZ29" s="107"/>
      <c r="EA29" s="107"/>
      <c r="EB29" s="107"/>
      <c r="EC29" s="107"/>
      <c r="ED29" s="107"/>
      <c r="EE29" s="107"/>
      <c r="EF29" s="107"/>
      <c r="EG29" s="107"/>
      <c r="EH29" s="107"/>
      <c r="EI29" s="107"/>
      <c r="EJ29" s="107"/>
      <c r="EK29" s="107"/>
      <c r="EL29" s="107"/>
      <c r="EM29" s="107"/>
      <c r="EN29" s="107"/>
      <c r="EO29" s="107"/>
      <c r="EP29" s="107"/>
      <c r="EQ29" s="107"/>
      <c r="ER29" s="107"/>
      <c r="ES29" s="107"/>
      <c r="ET29" s="107"/>
      <c r="EU29" s="107"/>
      <c r="EV29" s="107"/>
      <c r="EW29" s="107"/>
      <c r="EX29" s="107"/>
      <c r="EY29" s="107"/>
      <c r="EZ29" s="107"/>
      <c r="FA29" s="107"/>
      <c r="FB29" s="107"/>
      <c r="FC29" s="107"/>
      <c r="FD29" s="107"/>
      <c r="FE29" s="107"/>
      <c r="FF29" s="107"/>
      <c r="FG29" s="107"/>
      <c r="FH29" s="107"/>
      <c r="FI29" s="107"/>
      <c r="FJ29" s="107"/>
      <c r="FK29" s="107"/>
      <c r="FL29" s="107"/>
      <c r="FM29" s="107"/>
      <c r="FN29" s="107"/>
      <c r="FO29" s="107"/>
      <c r="FP29" s="107"/>
      <c r="FQ29" s="107"/>
      <c r="FR29" s="107"/>
      <c r="FS29" s="107"/>
      <c r="FT29" s="107"/>
      <c r="FU29" s="107"/>
      <c r="FV29" s="107"/>
      <c r="FW29" s="107"/>
      <c r="FX29" s="107"/>
      <c r="FY29" s="107"/>
      <c r="FZ29" s="107"/>
      <c r="GA29" s="107"/>
      <c r="GB29" s="107"/>
      <c r="GC29" s="107"/>
      <c r="GD29" s="107"/>
      <c r="GE29" s="107"/>
      <c r="GF29" s="107"/>
      <c r="GG29" s="107"/>
      <c r="GH29" s="107"/>
      <c r="GI29" s="107"/>
      <c r="GJ29" s="107"/>
      <c r="GK29" s="107"/>
      <c r="GL29" s="107"/>
      <c r="GM29" s="107"/>
      <c r="GN29" s="107"/>
      <c r="GO29" s="107"/>
      <c r="GP29" s="107"/>
      <c r="GQ29" s="107"/>
      <c r="GR29" s="107"/>
      <c r="GS29" s="107"/>
      <c r="GT29" s="107"/>
      <c r="GU29" s="107"/>
      <c r="GV29" s="107"/>
      <c r="GW29" s="107"/>
      <c r="GX29" s="107"/>
      <c r="GY29" s="107"/>
      <c r="GZ29" s="107"/>
      <c r="HA29" s="107"/>
      <c r="HB29" s="107"/>
      <c r="HC29" s="107"/>
      <c r="HD29" s="107"/>
      <c r="HE29" s="107"/>
      <c r="HF29" s="107"/>
      <c r="HG29" s="107"/>
      <c r="HH29" s="107"/>
      <c r="HI29" s="107"/>
      <c r="HJ29" s="107"/>
      <c r="HK29" s="107"/>
      <c r="HL29" s="107"/>
      <c r="HM29" s="107"/>
      <c r="HN29" s="107"/>
      <c r="HO29" s="107"/>
      <c r="HP29" s="107"/>
      <c r="HQ29" s="107"/>
      <c r="HR29" s="107"/>
      <c r="HS29" s="107"/>
      <c r="HT29" s="107"/>
      <c r="HU29" s="107"/>
      <c r="HV29" s="107"/>
      <c r="HW29" s="107"/>
      <c r="HX29" s="107"/>
      <c r="HY29" s="107"/>
      <c r="HZ29" s="107"/>
      <c r="IA29" s="107"/>
      <c r="IB29" s="107"/>
      <c r="IC29" s="107"/>
      <c r="ID29" s="107"/>
      <c r="IE29" s="107"/>
      <c r="IF29" s="107"/>
      <c r="IG29" s="107"/>
      <c r="IH29" s="107"/>
      <c r="II29" s="107"/>
      <c r="IJ29" s="107"/>
      <c r="IK29" s="107"/>
      <c r="IL29" s="107"/>
      <c r="IM29" s="107"/>
      <c r="IN29" s="107"/>
    </row>
    <row r="30" spans="1:248" s="108" customFormat="1" ht="18" customHeight="1">
      <c r="A30" s="30"/>
      <c r="B30" s="196" t="str">
        <f>'F8. ZAŠČITA_TK'!B7</f>
        <v>F8. ZAŠČITA OBSTOJEČEGA TK OMREŽJA</v>
      </c>
      <c r="C30" s="197"/>
      <c r="D30" s="198"/>
      <c r="E30" s="199"/>
      <c r="F30" s="246">
        <f>'F8. ZAŠČITA_TK'!F31</f>
        <v>0</v>
      </c>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c r="BA30" s="107"/>
      <c r="BB30" s="107"/>
      <c r="BC30" s="107"/>
      <c r="BD30" s="107"/>
      <c r="BE30" s="107"/>
      <c r="BF30" s="107"/>
      <c r="BG30" s="107"/>
      <c r="BH30" s="107"/>
      <c r="BI30" s="107"/>
      <c r="BJ30" s="107"/>
      <c r="BK30" s="107"/>
      <c r="BL30" s="107"/>
      <c r="BM30" s="107"/>
      <c r="BN30" s="107"/>
      <c r="BO30" s="107"/>
      <c r="BP30" s="107"/>
      <c r="BQ30" s="107"/>
      <c r="BR30" s="107"/>
      <c r="BS30" s="107"/>
      <c r="BT30" s="107"/>
      <c r="BU30" s="107"/>
      <c r="BV30" s="107"/>
      <c r="BW30" s="107"/>
      <c r="BX30" s="107"/>
      <c r="BY30" s="107"/>
      <c r="BZ30" s="107"/>
      <c r="CA30" s="107"/>
      <c r="CB30" s="107"/>
      <c r="CC30" s="107"/>
      <c r="CD30" s="107"/>
      <c r="CE30" s="107"/>
      <c r="CF30" s="107"/>
      <c r="CG30" s="107"/>
      <c r="CH30" s="107"/>
      <c r="CI30" s="107"/>
      <c r="CJ30" s="107"/>
      <c r="CK30" s="107"/>
      <c r="CL30" s="107"/>
      <c r="CM30" s="107"/>
      <c r="CN30" s="107"/>
      <c r="CO30" s="107"/>
      <c r="CP30" s="107"/>
      <c r="CQ30" s="107"/>
      <c r="CR30" s="107"/>
      <c r="CS30" s="107"/>
      <c r="CT30" s="107"/>
      <c r="CU30" s="107"/>
      <c r="CV30" s="107"/>
      <c r="CW30" s="107"/>
      <c r="CX30" s="107"/>
      <c r="CY30" s="107"/>
      <c r="CZ30" s="107"/>
      <c r="DA30" s="107"/>
      <c r="DB30" s="107"/>
      <c r="DC30" s="107"/>
      <c r="DD30" s="107"/>
      <c r="DE30" s="107"/>
      <c r="DF30" s="107"/>
      <c r="DG30" s="107"/>
      <c r="DH30" s="107"/>
      <c r="DI30" s="107"/>
      <c r="DJ30" s="107"/>
      <c r="DK30" s="107"/>
      <c r="DL30" s="107"/>
      <c r="DM30" s="107"/>
      <c r="DN30" s="107"/>
      <c r="DO30" s="107"/>
      <c r="DP30" s="107"/>
      <c r="DQ30" s="107"/>
      <c r="DR30" s="107"/>
      <c r="DS30" s="107"/>
      <c r="DT30" s="107"/>
      <c r="DU30" s="107"/>
      <c r="DV30" s="107"/>
      <c r="DW30" s="107"/>
      <c r="DX30" s="107"/>
      <c r="DY30" s="107"/>
      <c r="DZ30" s="107"/>
      <c r="EA30" s="107"/>
      <c r="EB30" s="107"/>
      <c r="EC30" s="107"/>
      <c r="ED30" s="107"/>
      <c r="EE30" s="107"/>
      <c r="EF30" s="107"/>
      <c r="EG30" s="107"/>
      <c r="EH30" s="107"/>
      <c r="EI30" s="107"/>
      <c r="EJ30" s="107"/>
      <c r="EK30" s="107"/>
      <c r="EL30" s="107"/>
      <c r="EM30" s="107"/>
      <c r="EN30" s="107"/>
      <c r="EO30" s="107"/>
      <c r="EP30" s="107"/>
      <c r="EQ30" s="107"/>
      <c r="ER30" s="107"/>
      <c r="ES30" s="107"/>
      <c r="ET30" s="107"/>
      <c r="EU30" s="107"/>
      <c r="EV30" s="107"/>
      <c r="EW30" s="107"/>
      <c r="EX30" s="107"/>
      <c r="EY30" s="107"/>
      <c r="EZ30" s="107"/>
      <c r="FA30" s="107"/>
      <c r="FB30" s="107"/>
      <c r="FC30" s="107"/>
      <c r="FD30" s="107"/>
      <c r="FE30" s="107"/>
      <c r="FF30" s="107"/>
      <c r="FG30" s="107"/>
      <c r="FH30" s="107"/>
      <c r="FI30" s="107"/>
      <c r="FJ30" s="107"/>
      <c r="FK30" s="107"/>
      <c r="FL30" s="107"/>
      <c r="FM30" s="107"/>
      <c r="FN30" s="107"/>
      <c r="FO30" s="107"/>
      <c r="FP30" s="107"/>
      <c r="FQ30" s="107"/>
      <c r="FR30" s="107"/>
      <c r="FS30" s="107"/>
      <c r="FT30" s="107"/>
      <c r="FU30" s="107"/>
      <c r="FV30" s="107"/>
      <c r="FW30" s="107"/>
      <c r="FX30" s="107"/>
      <c r="FY30" s="107"/>
      <c r="FZ30" s="107"/>
      <c r="GA30" s="107"/>
      <c r="GB30" s="107"/>
      <c r="GC30" s="107"/>
      <c r="GD30" s="107"/>
      <c r="GE30" s="107"/>
      <c r="GF30" s="107"/>
      <c r="GG30" s="107"/>
      <c r="GH30" s="107"/>
      <c r="GI30" s="107"/>
      <c r="GJ30" s="107"/>
      <c r="GK30" s="107"/>
      <c r="GL30" s="107"/>
      <c r="GM30" s="107"/>
      <c r="GN30" s="107"/>
      <c r="GO30" s="107"/>
      <c r="GP30" s="107"/>
      <c r="GQ30" s="107"/>
      <c r="GR30" s="107"/>
      <c r="GS30" s="107"/>
      <c r="GT30" s="107"/>
      <c r="GU30" s="107"/>
      <c r="GV30" s="107"/>
      <c r="GW30" s="107"/>
      <c r="GX30" s="107"/>
      <c r="GY30" s="107"/>
      <c r="GZ30" s="107"/>
      <c r="HA30" s="107"/>
      <c r="HB30" s="107"/>
      <c r="HC30" s="107"/>
      <c r="HD30" s="107"/>
      <c r="HE30" s="107"/>
      <c r="HF30" s="107"/>
      <c r="HG30" s="107"/>
      <c r="HH30" s="107"/>
      <c r="HI30" s="107"/>
      <c r="HJ30" s="107"/>
      <c r="HK30" s="107"/>
      <c r="HL30" s="107"/>
      <c r="HM30" s="107"/>
      <c r="HN30" s="107"/>
      <c r="HO30" s="107"/>
      <c r="HP30" s="107"/>
      <c r="HQ30" s="107"/>
      <c r="HR30" s="107"/>
      <c r="HS30" s="107"/>
      <c r="HT30" s="107"/>
      <c r="HU30" s="107"/>
      <c r="HV30" s="107"/>
      <c r="HW30" s="107"/>
      <c r="HX30" s="107"/>
      <c r="HY30" s="107"/>
      <c r="HZ30" s="107"/>
      <c r="IA30" s="107"/>
      <c r="IB30" s="107"/>
      <c r="IC30" s="107"/>
      <c r="ID30" s="107"/>
      <c r="IE30" s="107"/>
      <c r="IF30" s="107"/>
      <c r="IG30" s="107"/>
      <c r="IH30" s="107"/>
      <c r="II30" s="107"/>
      <c r="IJ30" s="107"/>
      <c r="IK30" s="107"/>
      <c r="IL30" s="107"/>
      <c r="IM30" s="107"/>
      <c r="IN30" s="107"/>
    </row>
    <row r="31" spans="1:248" s="108" customFormat="1" ht="18" customHeight="1">
      <c r="A31" s="30"/>
      <c r="B31" s="244" t="str">
        <f>'F9. ZAŠČITA_T-2'!B7</f>
        <v>F9. ZAŠČITA OBSTOJEČEGA T-2 OMREŽJA</v>
      </c>
      <c r="C31" s="214"/>
      <c r="D31" s="215"/>
      <c r="E31" s="245"/>
      <c r="F31" s="246">
        <f>'F9. ZAŠČITA_T-2'!F21</f>
        <v>0</v>
      </c>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C31" s="107"/>
      <c r="BD31" s="107"/>
      <c r="BE31" s="107"/>
      <c r="BF31" s="107"/>
      <c r="BG31" s="107"/>
      <c r="BH31" s="107"/>
      <c r="BI31" s="107"/>
      <c r="BJ31" s="107"/>
      <c r="BK31" s="107"/>
      <c r="BL31" s="107"/>
      <c r="BM31" s="107"/>
      <c r="BN31" s="107"/>
      <c r="BO31" s="107"/>
      <c r="BP31" s="107"/>
      <c r="BQ31" s="107"/>
      <c r="BR31" s="107"/>
      <c r="BS31" s="107"/>
      <c r="BT31" s="107"/>
      <c r="BU31" s="107"/>
      <c r="BV31" s="107"/>
      <c r="BW31" s="107"/>
      <c r="BX31" s="107"/>
      <c r="BY31" s="107"/>
      <c r="BZ31" s="107"/>
      <c r="CA31" s="107"/>
      <c r="CB31" s="107"/>
      <c r="CC31" s="107"/>
      <c r="CD31" s="107"/>
      <c r="CE31" s="107"/>
      <c r="CF31" s="107"/>
      <c r="CG31" s="107"/>
      <c r="CH31" s="107"/>
      <c r="CI31" s="107"/>
      <c r="CJ31" s="107"/>
      <c r="CK31" s="107"/>
      <c r="CL31" s="107"/>
      <c r="CM31" s="107"/>
      <c r="CN31" s="107"/>
      <c r="CO31" s="107"/>
      <c r="CP31" s="107"/>
      <c r="CQ31" s="107"/>
      <c r="CR31" s="107"/>
      <c r="CS31" s="107"/>
      <c r="CT31" s="107"/>
      <c r="CU31" s="107"/>
      <c r="CV31" s="107"/>
      <c r="CW31" s="107"/>
      <c r="CX31" s="107"/>
      <c r="CY31" s="107"/>
      <c r="CZ31" s="107"/>
      <c r="DA31" s="107"/>
      <c r="DB31" s="107"/>
      <c r="DC31" s="107"/>
      <c r="DD31" s="107"/>
      <c r="DE31" s="107"/>
      <c r="DF31" s="107"/>
      <c r="DG31" s="107"/>
      <c r="DH31" s="107"/>
      <c r="DI31" s="107"/>
      <c r="DJ31" s="107"/>
      <c r="DK31" s="107"/>
      <c r="DL31" s="107"/>
      <c r="DM31" s="107"/>
      <c r="DN31" s="107"/>
      <c r="DO31" s="107"/>
      <c r="DP31" s="107"/>
      <c r="DQ31" s="107"/>
      <c r="DR31" s="107"/>
      <c r="DS31" s="107"/>
      <c r="DT31" s="107"/>
      <c r="DU31" s="107"/>
      <c r="DV31" s="107"/>
      <c r="DW31" s="107"/>
      <c r="DX31" s="107"/>
      <c r="DY31" s="107"/>
      <c r="DZ31" s="107"/>
      <c r="EA31" s="107"/>
      <c r="EB31" s="107"/>
      <c r="EC31" s="107"/>
      <c r="ED31" s="107"/>
      <c r="EE31" s="107"/>
      <c r="EF31" s="107"/>
      <c r="EG31" s="107"/>
      <c r="EH31" s="107"/>
      <c r="EI31" s="107"/>
      <c r="EJ31" s="107"/>
      <c r="EK31" s="107"/>
      <c r="EL31" s="107"/>
      <c r="EM31" s="107"/>
      <c r="EN31" s="107"/>
      <c r="EO31" s="107"/>
      <c r="EP31" s="107"/>
      <c r="EQ31" s="107"/>
      <c r="ER31" s="107"/>
      <c r="ES31" s="107"/>
      <c r="ET31" s="107"/>
      <c r="EU31" s="107"/>
      <c r="EV31" s="107"/>
      <c r="EW31" s="107"/>
      <c r="EX31" s="107"/>
      <c r="EY31" s="107"/>
      <c r="EZ31" s="107"/>
      <c r="FA31" s="107"/>
      <c r="FB31" s="107"/>
      <c r="FC31" s="107"/>
      <c r="FD31" s="107"/>
      <c r="FE31" s="107"/>
      <c r="FF31" s="107"/>
      <c r="FG31" s="107"/>
      <c r="FH31" s="107"/>
      <c r="FI31" s="107"/>
      <c r="FJ31" s="107"/>
      <c r="FK31" s="107"/>
      <c r="FL31" s="107"/>
      <c r="FM31" s="107"/>
      <c r="FN31" s="107"/>
      <c r="FO31" s="107"/>
      <c r="FP31" s="107"/>
      <c r="FQ31" s="107"/>
      <c r="FR31" s="107"/>
      <c r="FS31" s="107"/>
      <c r="FT31" s="107"/>
      <c r="FU31" s="107"/>
      <c r="FV31" s="107"/>
      <c r="FW31" s="107"/>
      <c r="FX31" s="107"/>
      <c r="FY31" s="107"/>
      <c r="FZ31" s="107"/>
      <c r="GA31" s="107"/>
      <c r="GB31" s="107"/>
      <c r="GC31" s="107"/>
      <c r="GD31" s="107"/>
      <c r="GE31" s="107"/>
      <c r="GF31" s="107"/>
      <c r="GG31" s="107"/>
      <c r="GH31" s="107"/>
      <c r="GI31" s="107"/>
      <c r="GJ31" s="107"/>
      <c r="GK31" s="107"/>
      <c r="GL31" s="107"/>
      <c r="GM31" s="107"/>
      <c r="GN31" s="107"/>
      <c r="GO31" s="107"/>
      <c r="GP31" s="107"/>
      <c r="GQ31" s="107"/>
      <c r="GR31" s="107"/>
      <c r="GS31" s="107"/>
      <c r="GT31" s="107"/>
      <c r="GU31" s="107"/>
      <c r="GV31" s="107"/>
      <c r="GW31" s="107"/>
      <c r="GX31" s="107"/>
      <c r="GY31" s="107"/>
      <c r="GZ31" s="107"/>
      <c r="HA31" s="107"/>
      <c r="HB31" s="107"/>
      <c r="HC31" s="107"/>
      <c r="HD31" s="107"/>
      <c r="HE31" s="107"/>
      <c r="HF31" s="107"/>
      <c r="HG31" s="107"/>
      <c r="HH31" s="107"/>
      <c r="HI31" s="107"/>
      <c r="HJ31" s="107"/>
      <c r="HK31" s="107"/>
      <c r="HL31" s="107"/>
      <c r="HM31" s="107"/>
      <c r="HN31" s="107"/>
      <c r="HO31" s="107"/>
      <c r="HP31" s="107"/>
      <c r="HQ31" s="107"/>
      <c r="HR31" s="107"/>
      <c r="HS31" s="107"/>
      <c r="HT31" s="107"/>
      <c r="HU31" s="107"/>
      <c r="HV31" s="107"/>
      <c r="HW31" s="107"/>
      <c r="HX31" s="107"/>
      <c r="HY31" s="107"/>
      <c r="HZ31" s="107"/>
      <c r="IA31" s="107"/>
      <c r="IB31" s="107"/>
      <c r="IC31" s="107"/>
      <c r="ID31" s="107"/>
      <c r="IE31" s="107"/>
      <c r="IF31" s="107"/>
      <c r="IG31" s="107"/>
      <c r="IH31" s="107"/>
      <c r="II31" s="107"/>
      <c r="IJ31" s="107"/>
      <c r="IK31" s="107"/>
      <c r="IL31" s="107"/>
      <c r="IM31" s="107"/>
      <c r="IN31" s="107"/>
    </row>
    <row r="32" spans="1:248" s="108" customFormat="1" ht="18" customHeight="1" thickBot="1">
      <c r="A32" s="30"/>
      <c r="B32" s="223" t="str">
        <f>'F10. SPLOŠNO'!B7</f>
        <v>F10. SPLOŠNO</v>
      </c>
      <c r="C32" s="224"/>
      <c r="D32" s="225"/>
      <c r="E32" s="226"/>
      <c r="F32" s="207">
        <f>'F10. SPLOŠNO'!F13</f>
        <v>0</v>
      </c>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c r="DQ32" s="107"/>
      <c r="DR32" s="107"/>
      <c r="DS32" s="107"/>
      <c r="DT32" s="107"/>
      <c r="DU32" s="107"/>
      <c r="DV32" s="107"/>
      <c r="DW32" s="107"/>
      <c r="DX32" s="107"/>
      <c r="DY32" s="107"/>
      <c r="DZ32" s="107"/>
      <c r="EA32" s="107"/>
      <c r="EB32" s="107"/>
      <c r="EC32" s="107"/>
      <c r="ED32" s="107"/>
      <c r="EE32" s="107"/>
      <c r="EF32" s="107"/>
      <c r="EG32" s="107"/>
      <c r="EH32" s="107"/>
      <c r="EI32" s="107"/>
      <c r="EJ32" s="107"/>
      <c r="EK32" s="107"/>
      <c r="EL32" s="107"/>
      <c r="EM32" s="107"/>
      <c r="EN32" s="107"/>
      <c r="EO32" s="107"/>
      <c r="EP32" s="107"/>
      <c r="EQ32" s="107"/>
      <c r="ER32" s="107"/>
      <c r="ES32" s="107"/>
      <c r="ET32" s="107"/>
      <c r="EU32" s="107"/>
      <c r="EV32" s="107"/>
      <c r="EW32" s="107"/>
      <c r="EX32" s="107"/>
      <c r="EY32" s="107"/>
      <c r="EZ32" s="107"/>
      <c r="FA32" s="107"/>
      <c r="FB32" s="107"/>
      <c r="FC32" s="107"/>
      <c r="FD32" s="107"/>
      <c r="FE32" s="107"/>
      <c r="FF32" s="107"/>
      <c r="FG32" s="107"/>
      <c r="FH32" s="107"/>
      <c r="FI32" s="107"/>
      <c r="FJ32" s="107"/>
      <c r="FK32" s="107"/>
      <c r="FL32" s="107"/>
      <c r="FM32" s="107"/>
      <c r="FN32" s="107"/>
      <c r="FO32" s="107"/>
      <c r="FP32" s="107"/>
      <c r="FQ32" s="107"/>
      <c r="FR32" s="107"/>
      <c r="FS32" s="107"/>
      <c r="FT32" s="107"/>
      <c r="FU32" s="107"/>
      <c r="FV32" s="107"/>
      <c r="FW32" s="107"/>
      <c r="FX32" s="107"/>
      <c r="FY32" s="107"/>
      <c r="FZ32" s="107"/>
      <c r="GA32" s="107"/>
      <c r="GB32" s="107"/>
      <c r="GC32" s="107"/>
      <c r="GD32" s="107"/>
      <c r="GE32" s="107"/>
      <c r="GF32" s="107"/>
      <c r="GG32" s="107"/>
      <c r="GH32" s="107"/>
      <c r="GI32" s="107"/>
      <c r="GJ32" s="107"/>
      <c r="GK32" s="107"/>
      <c r="GL32" s="107"/>
      <c r="GM32" s="107"/>
      <c r="GN32" s="107"/>
      <c r="GO32" s="107"/>
      <c r="GP32" s="107"/>
      <c r="GQ32" s="107"/>
      <c r="GR32" s="107"/>
      <c r="GS32" s="107"/>
      <c r="GT32" s="107"/>
      <c r="GU32" s="107"/>
      <c r="GV32" s="107"/>
      <c r="GW32" s="107"/>
      <c r="GX32" s="107"/>
      <c r="GY32" s="107"/>
      <c r="GZ32" s="107"/>
      <c r="HA32" s="107"/>
      <c r="HB32" s="107"/>
      <c r="HC32" s="107"/>
      <c r="HD32" s="107"/>
      <c r="HE32" s="107"/>
      <c r="HF32" s="107"/>
      <c r="HG32" s="107"/>
      <c r="HH32" s="107"/>
      <c r="HI32" s="107"/>
      <c r="HJ32" s="107"/>
      <c r="HK32" s="107"/>
      <c r="HL32" s="107"/>
      <c r="HM32" s="107"/>
      <c r="HN32" s="107"/>
      <c r="HO32" s="107"/>
      <c r="HP32" s="107"/>
      <c r="HQ32" s="107"/>
      <c r="HR32" s="107"/>
      <c r="HS32" s="107"/>
      <c r="HT32" s="107"/>
      <c r="HU32" s="107"/>
      <c r="HV32" s="107"/>
      <c r="HW32" s="107"/>
      <c r="HX32" s="107"/>
      <c r="HY32" s="107"/>
      <c r="HZ32" s="107"/>
      <c r="IA32" s="107"/>
      <c r="IB32" s="107"/>
      <c r="IC32" s="107"/>
      <c r="ID32" s="107"/>
      <c r="IE32" s="107"/>
      <c r="IF32" s="107"/>
      <c r="IG32" s="107"/>
      <c r="IH32" s="107"/>
      <c r="II32" s="107"/>
      <c r="IJ32" s="107"/>
      <c r="IK32" s="107"/>
      <c r="IL32" s="107"/>
      <c r="IM32" s="107"/>
      <c r="IN32" s="107"/>
    </row>
    <row r="33" spans="1:248" s="108" customFormat="1" ht="18" customHeight="1" thickBot="1">
      <c r="A33" s="30"/>
      <c r="B33" s="209" t="str">
        <f>+CONCATENATE("SKUPAJ - ", B22)</f>
        <v>SKUPAJ - GRADBENA DELA</v>
      </c>
      <c r="C33" s="210"/>
      <c r="D33" s="211"/>
      <c r="E33" s="212"/>
      <c r="F33" s="220">
        <f>SUM(F23:F32)</f>
        <v>0</v>
      </c>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c r="BE33" s="107"/>
      <c r="BF33" s="107"/>
      <c r="BG33" s="107"/>
      <c r="BH33" s="107"/>
      <c r="BI33" s="107"/>
      <c r="BJ33" s="107"/>
      <c r="BK33" s="107"/>
      <c r="BL33" s="107"/>
      <c r="BM33" s="107"/>
      <c r="BN33" s="107"/>
      <c r="BO33" s="107"/>
      <c r="BP33" s="107"/>
      <c r="BQ33" s="107"/>
      <c r="BR33" s="107"/>
      <c r="BS33" s="107"/>
      <c r="BT33" s="107"/>
      <c r="BU33" s="107"/>
      <c r="BV33" s="107"/>
      <c r="BW33" s="107"/>
      <c r="BX33" s="107"/>
      <c r="BY33" s="107"/>
      <c r="BZ33" s="107"/>
      <c r="CA33" s="107"/>
      <c r="CB33" s="107"/>
      <c r="CC33" s="107"/>
      <c r="CD33" s="107"/>
      <c r="CE33" s="107"/>
      <c r="CF33" s="107"/>
      <c r="CG33" s="107"/>
      <c r="CH33" s="107"/>
      <c r="CI33" s="107"/>
      <c r="CJ33" s="107"/>
      <c r="CK33" s="107"/>
      <c r="CL33" s="107"/>
      <c r="CM33" s="107"/>
      <c r="CN33" s="107"/>
      <c r="CO33" s="107"/>
      <c r="CP33" s="107"/>
      <c r="CQ33" s="107"/>
      <c r="CR33" s="107"/>
      <c r="CS33" s="107"/>
      <c r="CT33" s="107"/>
      <c r="CU33" s="107"/>
      <c r="CV33" s="107"/>
      <c r="CW33" s="107"/>
      <c r="CX33" s="107"/>
      <c r="CY33" s="107"/>
      <c r="CZ33" s="107"/>
      <c r="DA33" s="107"/>
      <c r="DB33" s="107"/>
      <c r="DC33" s="107"/>
      <c r="DD33" s="107"/>
      <c r="DE33" s="107"/>
      <c r="DF33" s="107"/>
      <c r="DG33" s="107"/>
      <c r="DH33" s="107"/>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c r="EH33" s="107"/>
      <c r="EI33" s="107"/>
      <c r="EJ33" s="107"/>
      <c r="EK33" s="107"/>
      <c r="EL33" s="107"/>
      <c r="EM33" s="107"/>
      <c r="EN33" s="107"/>
      <c r="EO33" s="107"/>
      <c r="EP33" s="107"/>
      <c r="EQ33" s="107"/>
      <c r="ER33" s="107"/>
      <c r="ES33" s="107"/>
      <c r="ET33" s="107"/>
      <c r="EU33" s="107"/>
      <c r="EV33" s="107"/>
      <c r="EW33" s="107"/>
      <c r="EX33" s="107"/>
      <c r="EY33" s="107"/>
      <c r="EZ33" s="107"/>
      <c r="FA33" s="107"/>
      <c r="FB33" s="107"/>
      <c r="FC33" s="107"/>
      <c r="FD33" s="107"/>
      <c r="FE33" s="107"/>
      <c r="FF33" s="107"/>
      <c r="FG33" s="107"/>
      <c r="FH33" s="107"/>
      <c r="FI33" s="107"/>
      <c r="FJ33" s="107"/>
      <c r="FK33" s="107"/>
      <c r="FL33" s="107"/>
      <c r="FM33" s="107"/>
      <c r="FN33" s="107"/>
      <c r="FO33" s="107"/>
      <c r="FP33" s="107"/>
      <c r="FQ33" s="107"/>
      <c r="FR33" s="107"/>
      <c r="FS33" s="107"/>
      <c r="FT33" s="107"/>
      <c r="FU33" s="107"/>
      <c r="FV33" s="107"/>
      <c r="FW33" s="107"/>
      <c r="FX33" s="107"/>
      <c r="FY33" s="107"/>
      <c r="FZ33" s="107"/>
      <c r="GA33" s="107"/>
      <c r="GB33" s="107"/>
      <c r="GC33" s="107"/>
      <c r="GD33" s="107"/>
      <c r="GE33" s="107"/>
      <c r="GF33" s="107"/>
      <c r="GG33" s="107"/>
      <c r="GH33" s="107"/>
      <c r="GI33" s="107"/>
      <c r="GJ33" s="107"/>
      <c r="GK33" s="107"/>
      <c r="GL33" s="107"/>
      <c r="GM33" s="107"/>
      <c r="GN33" s="107"/>
      <c r="GO33" s="107"/>
      <c r="GP33" s="107"/>
      <c r="GQ33" s="107"/>
      <c r="GR33" s="107"/>
      <c r="GS33" s="107"/>
      <c r="GT33" s="107"/>
      <c r="GU33" s="107"/>
      <c r="GV33" s="107"/>
      <c r="GW33" s="107"/>
      <c r="GX33" s="107"/>
      <c r="GY33" s="107"/>
      <c r="GZ33" s="107"/>
      <c r="HA33" s="107"/>
      <c r="HB33" s="107"/>
      <c r="HC33" s="107"/>
      <c r="HD33" s="107"/>
      <c r="HE33" s="107"/>
      <c r="HF33" s="107"/>
      <c r="HG33" s="107"/>
      <c r="HH33" s="107"/>
      <c r="HI33" s="107"/>
      <c r="HJ33" s="107"/>
      <c r="HK33" s="107"/>
      <c r="HL33" s="107"/>
      <c r="HM33" s="107"/>
      <c r="HN33" s="107"/>
      <c r="HO33" s="107"/>
      <c r="HP33" s="107"/>
      <c r="HQ33" s="107"/>
      <c r="HR33" s="107"/>
      <c r="HS33" s="107"/>
      <c r="HT33" s="107"/>
      <c r="HU33" s="107"/>
      <c r="HV33" s="107"/>
      <c r="HW33" s="107"/>
      <c r="HX33" s="107"/>
      <c r="HY33" s="107"/>
      <c r="HZ33" s="107"/>
      <c r="IA33" s="107"/>
      <c r="IB33" s="107"/>
      <c r="IC33" s="107"/>
      <c r="ID33" s="107"/>
      <c r="IE33" s="107"/>
      <c r="IF33" s="107"/>
      <c r="IG33" s="107"/>
      <c r="IH33" s="107"/>
      <c r="II33" s="107"/>
      <c r="IJ33" s="107"/>
      <c r="IK33" s="107"/>
      <c r="IL33" s="107"/>
      <c r="IM33" s="107"/>
      <c r="IN33" s="107"/>
    </row>
    <row r="34" spans="1:248" s="108" customFormat="1" ht="18" customHeight="1">
      <c r="A34" s="202"/>
      <c r="B34" s="219"/>
      <c r="C34" s="208"/>
      <c r="D34" s="118"/>
      <c r="E34" s="119"/>
      <c r="F34" s="217"/>
      <c r="G34" s="205"/>
      <c r="H34" s="205"/>
      <c r="I34" s="205"/>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7"/>
      <c r="BC34" s="107"/>
      <c r="BD34" s="107"/>
      <c r="BE34" s="107"/>
      <c r="BF34" s="107"/>
      <c r="BG34" s="107"/>
      <c r="BH34" s="107"/>
      <c r="BI34" s="107"/>
      <c r="BJ34" s="107"/>
      <c r="BK34" s="107"/>
      <c r="BL34" s="107"/>
      <c r="BM34" s="107"/>
      <c r="BN34" s="107"/>
      <c r="BO34" s="107"/>
      <c r="BP34" s="107"/>
      <c r="BQ34" s="107"/>
      <c r="BR34" s="107"/>
      <c r="BS34" s="107"/>
      <c r="BT34" s="107"/>
      <c r="BU34" s="107"/>
      <c r="BV34" s="107"/>
      <c r="BW34" s="107"/>
      <c r="BX34" s="107"/>
      <c r="BY34" s="107"/>
      <c r="BZ34" s="107"/>
      <c r="CA34" s="107"/>
      <c r="CB34" s="107"/>
      <c r="CC34" s="107"/>
      <c r="CD34" s="107"/>
      <c r="CE34" s="107"/>
      <c r="CF34" s="107"/>
      <c r="CG34" s="107"/>
      <c r="CH34" s="107"/>
      <c r="CI34" s="107"/>
      <c r="CJ34" s="107"/>
      <c r="CK34" s="107"/>
      <c r="CL34" s="107"/>
      <c r="CM34" s="107"/>
      <c r="CN34" s="107"/>
      <c r="CO34" s="107"/>
      <c r="CP34" s="107"/>
      <c r="CQ34" s="107"/>
      <c r="CR34" s="107"/>
      <c r="CS34" s="107"/>
      <c r="CT34" s="107"/>
      <c r="CU34" s="107"/>
      <c r="CV34" s="107"/>
      <c r="CW34" s="107"/>
      <c r="CX34" s="107"/>
      <c r="CY34" s="107"/>
      <c r="CZ34" s="107"/>
      <c r="DA34" s="107"/>
      <c r="DB34" s="107"/>
      <c r="DC34" s="107"/>
      <c r="DD34" s="107"/>
      <c r="DE34" s="107"/>
      <c r="DF34" s="107"/>
      <c r="DG34" s="107"/>
      <c r="DH34" s="107"/>
      <c r="DI34" s="107"/>
      <c r="DJ34" s="107"/>
      <c r="DK34" s="107"/>
      <c r="DL34" s="107"/>
      <c r="DM34" s="107"/>
      <c r="DN34" s="107"/>
      <c r="DO34" s="107"/>
      <c r="DP34" s="107"/>
      <c r="DQ34" s="107"/>
      <c r="DR34" s="107"/>
      <c r="DS34" s="107"/>
      <c r="DT34" s="107"/>
      <c r="DU34" s="107"/>
      <c r="DV34" s="107"/>
      <c r="DW34" s="107"/>
      <c r="DX34" s="107"/>
      <c r="DY34" s="107"/>
      <c r="DZ34" s="107"/>
      <c r="EA34" s="107"/>
      <c r="EB34" s="107"/>
      <c r="EC34" s="107"/>
      <c r="ED34" s="107"/>
      <c r="EE34" s="107"/>
      <c r="EF34" s="107"/>
      <c r="EG34" s="107"/>
      <c r="EH34" s="107"/>
      <c r="EI34" s="107"/>
      <c r="EJ34" s="107"/>
      <c r="EK34" s="107"/>
      <c r="EL34" s="107"/>
      <c r="EM34" s="107"/>
      <c r="EN34" s="107"/>
      <c r="EO34" s="107"/>
      <c r="EP34" s="107"/>
      <c r="EQ34" s="107"/>
      <c r="ER34" s="107"/>
      <c r="ES34" s="107"/>
      <c r="ET34" s="107"/>
      <c r="EU34" s="107"/>
      <c r="EV34" s="107"/>
      <c r="EW34" s="107"/>
      <c r="EX34" s="107"/>
      <c r="EY34" s="107"/>
      <c r="EZ34" s="107"/>
      <c r="FA34" s="107"/>
      <c r="FB34" s="107"/>
      <c r="FC34" s="107"/>
      <c r="FD34" s="107"/>
      <c r="FE34" s="107"/>
      <c r="FF34" s="107"/>
      <c r="FG34" s="107"/>
      <c r="FH34" s="107"/>
      <c r="FI34" s="107"/>
      <c r="FJ34" s="107"/>
      <c r="FK34" s="107"/>
      <c r="FL34" s="107"/>
      <c r="FM34" s="107"/>
      <c r="FN34" s="107"/>
      <c r="FO34" s="107"/>
      <c r="FP34" s="107"/>
      <c r="FQ34" s="107"/>
      <c r="FR34" s="107"/>
      <c r="FS34" s="107"/>
      <c r="FT34" s="107"/>
      <c r="FU34" s="107"/>
      <c r="FV34" s="107"/>
      <c r="FW34" s="107"/>
      <c r="FX34" s="107"/>
      <c r="FY34" s="107"/>
      <c r="FZ34" s="107"/>
      <c r="GA34" s="107"/>
      <c r="GB34" s="107"/>
      <c r="GC34" s="107"/>
      <c r="GD34" s="107"/>
      <c r="GE34" s="107"/>
      <c r="GF34" s="107"/>
      <c r="GG34" s="107"/>
      <c r="GH34" s="107"/>
      <c r="GI34" s="107"/>
      <c r="GJ34" s="107"/>
      <c r="GK34" s="107"/>
      <c r="GL34" s="107"/>
      <c r="GM34" s="107"/>
      <c r="GN34" s="107"/>
      <c r="GO34" s="107"/>
      <c r="GP34" s="107"/>
      <c r="GQ34" s="107"/>
      <c r="GR34" s="107"/>
      <c r="GS34" s="107"/>
      <c r="GT34" s="107"/>
      <c r="GU34" s="107"/>
      <c r="GV34" s="107"/>
      <c r="GW34" s="107"/>
      <c r="GX34" s="107"/>
      <c r="GY34" s="107"/>
      <c r="GZ34" s="107"/>
      <c r="HA34" s="107"/>
      <c r="HB34" s="107"/>
      <c r="HC34" s="107"/>
      <c r="HD34" s="107"/>
      <c r="HE34" s="107"/>
      <c r="HF34" s="107"/>
      <c r="HG34" s="107"/>
      <c r="HH34" s="107"/>
      <c r="HI34" s="107"/>
      <c r="HJ34" s="107"/>
      <c r="HK34" s="107"/>
      <c r="HL34" s="107"/>
      <c r="HM34" s="107"/>
      <c r="HN34" s="107"/>
      <c r="HO34" s="107"/>
      <c r="HP34" s="107"/>
      <c r="HQ34" s="107"/>
      <c r="HR34" s="107"/>
      <c r="HS34" s="107"/>
      <c r="HT34" s="107"/>
      <c r="HU34" s="107"/>
      <c r="HV34" s="107"/>
      <c r="HW34" s="107"/>
      <c r="HX34" s="107"/>
      <c r="HY34" s="107"/>
      <c r="HZ34" s="107"/>
      <c r="IA34" s="107"/>
      <c r="IB34" s="107"/>
      <c r="IC34" s="107"/>
      <c r="ID34" s="107"/>
      <c r="IE34" s="107"/>
      <c r="IF34" s="107"/>
      <c r="IG34" s="107"/>
      <c r="IH34" s="107"/>
      <c r="II34" s="107"/>
      <c r="IJ34" s="107"/>
      <c r="IK34" s="107"/>
      <c r="IL34" s="107"/>
      <c r="IM34" s="107"/>
      <c r="IN34" s="107"/>
    </row>
    <row r="35" spans="1:248" s="108" customFormat="1" ht="18" customHeight="1" thickBot="1">
      <c r="A35" s="191" t="s">
        <v>75</v>
      </c>
      <c r="B35" s="213" t="s">
        <v>141</v>
      </c>
      <c r="C35" s="214"/>
      <c r="D35" s="215"/>
      <c r="E35" s="216"/>
      <c r="F35" s="21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S35" s="107"/>
      <c r="BT35" s="107"/>
      <c r="BU35" s="107"/>
      <c r="BV35" s="107"/>
      <c r="BW35" s="107"/>
      <c r="BX35" s="107"/>
      <c r="BY35" s="107"/>
      <c r="BZ35" s="107"/>
      <c r="CA35" s="107"/>
      <c r="CB35" s="107"/>
      <c r="CC35" s="107"/>
      <c r="CD35" s="107"/>
      <c r="CE35" s="107"/>
      <c r="CF35" s="107"/>
      <c r="CG35" s="107"/>
      <c r="CH35" s="107"/>
      <c r="CI35" s="107"/>
      <c r="CJ35" s="107"/>
      <c r="CK35" s="107"/>
      <c r="CL35" s="107"/>
      <c r="CM35" s="107"/>
      <c r="CN35" s="107"/>
      <c r="CO35" s="107"/>
      <c r="CP35" s="107"/>
      <c r="CQ35" s="107"/>
      <c r="CR35" s="107"/>
      <c r="CS35" s="107"/>
      <c r="CT35" s="107"/>
      <c r="CU35" s="107"/>
      <c r="CV35" s="107"/>
      <c r="CW35" s="107"/>
      <c r="CX35" s="107"/>
      <c r="CY35" s="107"/>
      <c r="CZ35" s="107"/>
      <c r="DA35" s="107"/>
      <c r="DB35" s="107"/>
      <c r="DC35" s="107"/>
      <c r="DD35" s="107"/>
      <c r="DE35" s="107"/>
      <c r="DF35" s="107"/>
      <c r="DG35" s="107"/>
      <c r="DH35" s="107"/>
      <c r="DI35" s="107"/>
      <c r="DJ35" s="107"/>
      <c r="DK35" s="107"/>
      <c r="DL35" s="107"/>
      <c r="DM35" s="107"/>
      <c r="DN35" s="107"/>
      <c r="DO35" s="107"/>
      <c r="DP35" s="107"/>
      <c r="DQ35" s="107"/>
      <c r="DR35" s="107"/>
      <c r="DS35" s="107"/>
      <c r="DT35" s="107"/>
      <c r="DU35" s="107"/>
      <c r="DV35" s="107"/>
      <c r="DW35" s="107"/>
      <c r="DX35" s="107"/>
      <c r="DY35" s="107"/>
      <c r="DZ35" s="107"/>
      <c r="EA35" s="107"/>
      <c r="EB35" s="107"/>
      <c r="EC35" s="107"/>
      <c r="ED35" s="107"/>
      <c r="EE35" s="107"/>
      <c r="EF35" s="107"/>
      <c r="EG35" s="107"/>
      <c r="EH35" s="107"/>
      <c r="EI35" s="107"/>
      <c r="EJ35" s="107"/>
      <c r="EK35" s="107"/>
      <c r="EL35" s="107"/>
      <c r="EM35" s="107"/>
      <c r="EN35" s="107"/>
      <c r="EO35" s="107"/>
      <c r="EP35" s="107"/>
      <c r="EQ35" s="107"/>
      <c r="ER35" s="107"/>
      <c r="ES35" s="107"/>
      <c r="ET35" s="107"/>
      <c r="EU35" s="107"/>
      <c r="EV35" s="107"/>
      <c r="EW35" s="107"/>
      <c r="EX35" s="107"/>
      <c r="EY35" s="107"/>
      <c r="EZ35" s="107"/>
      <c r="FA35" s="107"/>
      <c r="FB35" s="107"/>
      <c r="FC35" s="107"/>
      <c r="FD35" s="107"/>
      <c r="FE35" s="107"/>
      <c r="FF35" s="107"/>
      <c r="FG35" s="107"/>
      <c r="FH35" s="107"/>
      <c r="FI35" s="107"/>
      <c r="FJ35" s="107"/>
      <c r="FK35" s="107"/>
      <c r="FL35" s="107"/>
      <c r="FM35" s="107"/>
      <c r="FN35" s="107"/>
      <c r="FO35" s="107"/>
      <c r="FP35" s="107"/>
      <c r="FQ35" s="107"/>
      <c r="FR35" s="107"/>
      <c r="FS35" s="107"/>
      <c r="FT35" s="107"/>
      <c r="FU35" s="107"/>
      <c r="FV35" s="107"/>
      <c r="FW35" s="107"/>
      <c r="FX35" s="107"/>
      <c r="FY35" s="107"/>
      <c r="FZ35" s="107"/>
      <c r="GA35" s="107"/>
      <c r="GB35" s="107"/>
      <c r="GC35" s="107"/>
      <c r="GD35" s="107"/>
      <c r="GE35" s="107"/>
      <c r="GF35" s="107"/>
      <c r="GG35" s="107"/>
      <c r="GH35" s="107"/>
      <c r="GI35" s="107"/>
      <c r="GJ35" s="107"/>
      <c r="GK35" s="107"/>
      <c r="GL35" s="107"/>
      <c r="GM35" s="107"/>
      <c r="GN35" s="107"/>
      <c r="GO35" s="107"/>
      <c r="GP35" s="107"/>
      <c r="GQ35" s="107"/>
      <c r="GR35" s="107"/>
      <c r="GS35" s="107"/>
      <c r="GT35" s="107"/>
      <c r="GU35" s="107"/>
      <c r="GV35" s="107"/>
      <c r="GW35" s="107"/>
      <c r="GX35" s="107"/>
      <c r="GY35" s="107"/>
      <c r="GZ35" s="107"/>
      <c r="HA35" s="107"/>
      <c r="HB35" s="107"/>
      <c r="HC35" s="107"/>
      <c r="HD35" s="107"/>
      <c r="HE35" s="107"/>
      <c r="HF35" s="107"/>
      <c r="HG35" s="107"/>
      <c r="HH35" s="107"/>
      <c r="HI35" s="107"/>
      <c r="HJ35" s="107"/>
      <c r="HK35" s="107"/>
      <c r="HL35" s="107"/>
      <c r="HM35" s="107"/>
      <c r="HN35" s="107"/>
      <c r="HO35" s="107"/>
      <c r="HP35" s="107"/>
      <c r="HQ35" s="107"/>
      <c r="HR35" s="107"/>
      <c r="HS35" s="107"/>
      <c r="HT35" s="107"/>
      <c r="HU35" s="107"/>
      <c r="HV35" s="107"/>
      <c r="HW35" s="107"/>
      <c r="HX35" s="107"/>
      <c r="HY35" s="107"/>
      <c r="HZ35" s="107"/>
      <c r="IA35" s="107"/>
      <c r="IB35" s="107"/>
      <c r="IC35" s="107"/>
      <c r="ID35" s="107"/>
      <c r="IE35" s="107"/>
      <c r="IF35" s="107"/>
      <c r="IG35" s="107"/>
      <c r="IH35" s="107"/>
      <c r="II35" s="107"/>
      <c r="IJ35" s="107"/>
      <c r="IK35" s="107"/>
      <c r="IL35" s="107"/>
      <c r="IM35" s="107"/>
      <c r="IN35" s="107"/>
    </row>
    <row r="36" spans="1:248" s="108" customFormat="1" ht="18" customHeight="1" thickBot="1">
      <c r="A36" s="30"/>
      <c r="B36" s="227" t="s">
        <v>142</v>
      </c>
      <c r="C36" s="228"/>
      <c r="D36" s="229"/>
      <c r="E36" s="230"/>
      <c r="F36" s="231">
        <f>(F20+F33)*0.05</f>
        <v>0</v>
      </c>
      <c r="G36" s="107"/>
      <c r="H36" s="107"/>
      <c r="I36" s="107">
        <f>F20+F33</f>
        <v>0</v>
      </c>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S36" s="107"/>
      <c r="BT36" s="107"/>
      <c r="BU36" s="107"/>
      <c r="BV36" s="107"/>
      <c r="BW36" s="107"/>
      <c r="BX36" s="107"/>
      <c r="BY36" s="107"/>
      <c r="BZ36" s="107"/>
      <c r="CA36" s="107"/>
      <c r="CB36" s="107"/>
      <c r="CC36" s="107"/>
      <c r="CD36" s="107"/>
      <c r="CE36" s="107"/>
      <c r="CF36" s="107"/>
      <c r="CG36" s="107"/>
      <c r="CH36" s="107"/>
      <c r="CI36" s="107"/>
      <c r="CJ36" s="107"/>
      <c r="CK36" s="107"/>
      <c r="CL36" s="107"/>
      <c r="CM36" s="107"/>
      <c r="CN36" s="107"/>
      <c r="CO36" s="107"/>
      <c r="CP36" s="107"/>
      <c r="CQ36" s="107"/>
      <c r="CR36" s="107"/>
      <c r="CS36" s="107"/>
      <c r="CT36" s="107"/>
      <c r="CU36" s="107"/>
      <c r="CV36" s="107"/>
      <c r="CW36" s="107"/>
      <c r="CX36" s="107"/>
      <c r="CY36" s="107"/>
      <c r="CZ36" s="107"/>
      <c r="DA36" s="107"/>
      <c r="DB36" s="107"/>
      <c r="DC36" s="107"/>
      <c r="DD36" s="107"/>
      <c r="DE36" s="107"/>
      <c r="DF36" s="107"/>
      <c r="DG36" s="107"/>
      <c r="DH36" s="107"/>
      <c r="DI36" s="107"/>
      <c r="DJ36" s="107"/>
      <c r="DK36" s="107"/>
      <c r="DL36" s="107"/>
      <c r="DM36" s="107"/>
      <c r="DN36" s="107"/>
      <c r="DO36" s="107"/>
      <c r="DP36" s="107"/>
      <c r="DQ36" s="107"/>
      <c r="DR36" s="107"/>
      <c r="DS36" s="107"/>
      <c r="DT36" s="107"/>
      <c r="DU36" s="107"/>
      <c r="DV36" s="107"/>
      <c r="DW36" s="107"/>
      <c r="DX36" s="107"/>
      <c r="DY36" s="107"/>
      <c r="DZ36" s="107"/>
      <c r="EA36" s="107"/>
      <c r="EB36" s="107"/>
      <c r="EC36" s="107"/>
      <c r="ED36" s="107"/>
      <c r="EE36" s="107"/>
      <c r="EF36" s="107"/>
      <c r="EG36" s="107"/>
      <c r="EH36" s="107"/>
      <c r="EI36" s="107"/>
      <c r="EJ36" s="107"/>
      <c r="EK36" s="107"/>
      <c r="EL36" s="107"/>
      <c r="EM36" s="107"/>
      <c r="EN36" s="107"/>
      <c r="EO36" s="107"/>
      <c r="EP36" s="107"/>
      <c r="EQ36" s="107"/>
      <c r="ER36" s="107"/>
      <c r="ES36" s="107"/>
      <c r="ET36" s="107"/>
      <c r="EU36" s="107"/>
      <c r="EV36" s="107"/>
      <c r="EW36" s="107"/>
      <c r="EX36" s="107"/>
      <c r="EY36" s="107"/>
      <c r="EZ36" s="107"/>
      <c r="FA36" s="107"/>
      <c r="FB36" s="107"/>
      <c r="FC36" s="107"/>
      <c r="FD36" s="107"/>
      <c r="FE36" s="107"/>
      <c r="FF36" s="107"/>
      <c r="FG36" s="107"/>
      <c r="FH36" s="107"/>
      <c r="FI36" s="107"/>
      <c r="FJ36" s="107"/>
      <c r="FK36" s="107"/>
      <c r="FL36" s="107"/>
      <c r="FM36" s="107"/>
      <c r="FN36" s="107"/>
      <c r="FO36" s="107"/>
      <c r="FP36" s="107"/>
      <c r="FQ36" s="107"/>
      <c r="FR36" s="107"/>
      <c r="FS36" s="107"/>
      <c r="FT36" s="107"/>
      <c r="FU36" s="107"/>
      <c r="FV36" s="107"/>
      <c r="FW36" s="107"/>
      <c r="FX36" s="107"/>
      <c r="FY36" s="107"/>
      <c r="FZ36" s="107"/>
      <c r="GA36" s="107"/>
      <c r="GB36" s="107"/>
      <c r="GC36" s="107"/>
      <c r="GD36" s="107"/>
      <c r="GE36" s="107"/>
      <c r="GF36" s="107"/>
      <c r="GG36" s="107"/>
      <c r="GH36" s="107"/>
      <c r="GI36" s="107"/>
      <c r="GJ36" s="107"/>
      <c r="GK36" s="107"/>
      <c r="GL36" s="107"/>
      <c r="GM36" s="107"/>
      <c r="GN36" s="107"/>
      <c r="GO36" s="107"/>
      <c r="GP36" s="107"/>
      <c r="GQ36" s="107"/>
      <c r="GR36" s="107"/>
      <c r="GS36" s="107"/>
      <c r="GT36" s="107"/>
      <c r="GU36" s="107"/>
      <c r="GV36" s="107"/>
      <c r="GW36" s="107"/>
      <c r="GX36" s="107"/>
      <c r="GY36" s="107"/>
      <c r="GZ36" s="107"/>
      <c r="HA36" s="107"/>
      <c r="HB36" s="107"/>
      <c r="HC36" s="107"/>
      <c r="HD36" s="107"/>
      <c r="HE36" s="107"/>
      <c r="HF36" s="107"/>
      <c r="HG36" s="107"/>
      <c r="HH36" s="107"/>
      <c r="HI36" s="107"/>
      <c r="HJ36" s="107"/>
      <c r="HK36" s="107"/>
      <c r="HL36" s="107"/>
      <c r="HM36" s="107"/>
      <c r="HN36" s="107"/>
      <c r="HO36" s="107"/>
      <c r="HP36" s="107"/>
      <c r="HQ36" s="107"/>
      <c r="HR36" s="107"/>
      <c r="HS36" s="107"/>
      <c r="HT36" s="107"/>
      <c r="HU36" s="107"/>
      <c r="HV36" s="107"/>
      <c r="HW36" s="107"/>
      <c r="HX36" s="107"/>
      <c r="HY36" s="107"/>
      <c r="HZ36" s="107"/>
      <c r="IA36" s="107"/>
      <c r="IB36" s="107"/>
      <c r="IC36" s="107"/>
      <c r="ID36" s="107"/>
      <c r="IE36" s="107"/>
      <c r="IF36" s="107"/>
      <c r="IG36" s="107"/>
      <c r="IH36" s="107"/>
      <c r="II36" s="107"/>
      <c r="IJ36" s="107"/>
      <c r="IK36" s="107"/>
      <c r="IL36" s="107"/>
      <c r="IM36" s="107"/>
      <c r="IN36" s="107"/>
    </row>
    <row r="37" spans="1:248" s="108" customFormat="1" ht="18" customHeight="1" thickBot="1">
      <c r="A37" s="30"/>
      <c r="B37" s="203"/>
      <c r="C37" s="61"/>
      <c r="D37" s="104"/>
      <c r="E37" s="204"/>
      <c r="F37" s="206"/>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7"/>
      <c r="BX37" s="107"/>
      <c r="BY37" s="107"/>
      <c r="BZ37" s="107"/>
      <c r="CA37" s="107"/>
      <c r="CB37" s="107"/>
      <c r="CC37" s="107"/>
      <c r="CD37" s="107"/>
      <c r="CE37" s="107"/>
      <c r="CF37" s="107"/>
      <c r="CG37" s="107"/>
      <c r="CH37" s="107"/>
      <c r="CI37" s="107"/>
      <c r="CJ37" s="107"/>
      <c r="CK37" s="107"/>
      <c r="CL37" s="107"/>
      <c r="CM37" s="107"/>
      <c r="CN37" s="107"/>
      <c r="CO37" s="107"/>
      <c r="CP37" s="107"/>
      <c r="CQ37" s="107"/>
      <c r="CR37" s="107"/>
      <c r="CS37" s="107"/>
      <c r="CT37" s="107"/>
      <c r="CU37" s="107"/>
      <c r="CV37" s="107"/>
      <c r="CW37" s="107"/>
      <c r="CX37" s="107"/>
      <c r="CY37" s="107"/>
      <c r="CZ37" s="107"/>
      <c r="DA37" s="107"/>
      <c r="DB37" s="107"/>
      <c r="DC37" s="107"/>
      <c r="DD37" s="107"/>
      <c r="DE37" s="107"/>
      <c r="DF37" s="107"/>
      <c r="DG37" s="107"/>
      <c r="DH37" s="107"/>
      <c r="DI37" s="107"/>
      <c r="DJ37" s="107"/>
      <c r="DK37" s="107"/>
      <c r="DL37" s="107"/>
      <c r="DM37" s="107"/>
      <c r="DN37" s="107"/>
      <c r="DO37" s="107"/>
      <c r="DP37" s="107"/>
      <c r="DQ37" s="107"/>
      <c r="DR37" s="107"/>
      <c r="DS37" s="107"/>
      <c r="DT37" s="107"/>
      <c r="DU37" s="107"/>
      <c r="DV37" s="107"/>
      <c r="DW37" s="107"/>
      <c r="DX37" s="107"/>
      <c r="DY37" s="107"/>
      <c r="DZ37" s="107"/>
      <c r="EA37" s="107"/>
      <c r="EB37" s="107"/>
      <c r="EC37" s="107"/>
      <c r="ED37" s="107"/>
      <c r="EE37" s="107"/>
      <c r="EF37" s="107"/>
      <c r="EG37" s="107"/>
      <c r="EH37" s="107"/>
      <c r="EI37" s="107"/>
      <c r="EJ37" s="107"/>
      <c r="EK37" s="107"/>
      <c r="EL37" s="107"/>
      <c r="EM37" s="107"/>
      <c r="EN37" s="107"/>
      <c r="EO37" s="107"/>
      <c r="EP37" s="107"/>
      <c r="EQ37" s="107"/>
      <c r="ER37" s="107"/>
      <c r="ES37" s="107"/>
      <c r="ET37" s="107"/>
      <c r="EU37" s="107"/>
      <c r="EV37" s="107"/>
      <c r="EW37" s="107"/>
      <c r="EX37" s="107"/>
      <c r="EY37" s="107"/>
      <c r="EZ37" s="107"/>
      <c r="FA37" s="107"/>
      <c r="FB37" s="107"/>
      <c r="FC37" s="107"/>
      <c r="FD37" s="107"/>
      <c r="FE37" s="107"/>
      <c r="FF37" s="107"/>
      <c r="FG37" s="107"/>
      <c r="FH37" s="107"/>
      <c r="FI37" s="107"/>
      <c r="FJ37" s="107"/>
      <c r="FK37" s="107"/>
      <c r="FL37" s="107"/>
      <c r="FM37" s="107"/>
      <c r="FN37" s="107"/>
      <c r="FO37" s="107"/>
      <c r="FP37" s="107"/>
      <c r="FQ37" s="107"/>
      <c r="FR37" s="107"/>
      <c r="FS37" s="107"/>
      <c r="FT37" s="107"/>
      <c r="FU37" s="107"/>
      <c r="FV37" s="107"/>
      <c r="FW37" s="107"/>
      <c r="FX37" s="107"/>
      <c r="FY37" s="107"/>
      <c r="FZ37" s="107"/>
      <c r="GA37" s="107"/>
      <c r="GB37" s="107"/>
      <c r="GC37" s="107"/>
      <c r="GD37" s="107"/>
      <c r="GE37" s="107"/>
      <c r="GF37" s="107"/>
      <c r="GG37" s="107"/>
      <c r="GH37" s="107"/>
      <c r="GI37" s="107"/>
      <c r="GJ37" s="107"/>
      <c r="GK37" s="107"/>
      <c r="GL37" s="107"/>
      <c r="GM37" s="107"/>
      <c r="GN37" s="107"/>
      <c r="GO37" s="107"/>
      <c r="GP37" s="107"/>
      <c r="GQ37" s="107"/>
      <c r="GR37" s="107"/>
      <c r="GS37" s="107"/>
      <c r="GT37" s="107"/>
      <c r="GU37" s="107"/>
      <c r="GV37" s="107"/>
      <c r="GW37" s="107"/>
      <c r="GX37" s="107"/>
      <c r="GY37" s="107"/>
      <c r="GZ37" s="107"/>
      <c r="HA37" s="107"/>
      <c r="HB37" s="107"/>
      <c r="HC37" s="107"/>
      <c r="HD37" s="107"/>
      <c r="HE37" s="107"/>
      <c r="HF37" s="107"/>
      <c r="HG37" s="107"/>
      <c r="HH37" s="107"/>
      <c r="HI37" s="107"/>
      <c r="HJ37" s="107"/>
      <c r="HK37" s="107"/>
      <c r="HL37" s="107"/>
      <c r="HM37" s="107"/>
      <c r="HN37" s="107"/>
      <c r="HO37" s="107"/>
      <c r="HP37" s="107"/>
      <c r="HQ37" s="107"/>
      <c r="HR37" s="107"/>
      <c r="HS37" s="107"/>
      <c r="HT37" s="107"/>
      <c r="HU37" s="107"/>
      <c r="HV37" s="107"/>
      <c r="HW37" s="107"/>
      <c r="HX37" s="107"/>
      <c r="HY37" s="107"/>
      <c r="HZ37" s="107"/>
      <c r="IA37" s="107"/>
      <c r="IB37" s="107"/>
      <c r="IC37" s="107"/>
      <c r="ID37" s="107"/>
      <c r="IE37" s="107"/>
      <c r="IF37" s="107"/>
      <c r="IG37" s="107"/>
      <c r="IH37" s="107"/>
      <c r="II37" s="107"/>
      <c r="IJ37" s="107"/>
      <c r="IK37" s="107"/>
      <c r="IL37" s="107"/>
      <c r="IM37" s="107"/>
      <c r="IN37" s="107"/>
    </row>
    <row r="38" spans="1:248" s="16" customFormat="1" ht="18" customHeight="1" thickBot="1">
      <c r="A38" s="30"/>
      <c r="B38" s="227" t="s">
        <v>162</v>
      </c>
      <c r="C38" s="252"/>
      <c r="D38" s="253"/>
      <c r="E38" s="254"/>
      <c r="F38" s="231">
        <f>F36+F33+F20</f>
        <v>0</v>
      </c>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60"/>
      <c r="CH38" s="60"/>
      <c r="CI38" s="60"/>
      <c r="CJ38" s="60"/>
      <c r="CK38" s="60"/>
      <c r="CL38" s="60"/>
      <c r="CM38" s="60"/>
      <c r="CN38" s="60"/>
      <c r="CO38" s="60"/>
      <c r="CP38" s="60"/>
      <c r="CQ38" s="60"/>
      <c r="CR38" s="60"/>
      <c r="CS38" s="60"/>
      <c r="CT38" s="60"/>
      <c r="CU38" s="60"/>
      <c r="CV38" s="60"/>
      <c r="CW38" s="60"/>
      <c r="CX38" s="60"/>
      <c r="CY38" s="60"/>
      <c r="CZ38" s="60"/>
      <c r="DA38" s="60"/>
      <c r="DB38" s="60"/>
      <c r="DC38" s="60"/>
      <c r="DD38" s="60"/>
      <c r="DE38" s="60"/>
      <c r="DF38" s="60"/>
      <c r="DG38" s="60"/>
      <c r="DH38" s="60"/>
      <c r="DI38" s="60"/>
      <c r="DJ38" s="60"/>
      <c r="DK38" s="60"/>
      <c r="DL38" s="60"/>
      <c r="DM38" s="60"/>
      <c r="DN38" s="60"/>
      <c r="DO38" s="60"/>
      <c r="DP38" s="60"/>
      <c r="DQ38" s="60"/>
      <c r="DR38" s="60"/>
      <c r="DS38" s="60"/>
      <c r="DT38" s="60"/>
      <c r="DU38" s="60"/>
      <c r="DV38" s="60"/>
      <c r="DW38" s="60"/>
      <c r="DX38" s="60"/>
      <c r="DY38" s="60"/>
      <c r="DZ38" s="60"/>
      <c r="EA38" s="60"/>
      <c r="EB38" s="60"/>
      <c r="EC38" s="60"/>
      <c r="ED38" s="60"/>
      <c r="EE38" s="60"/>
      <c r="EF38" s="60"/>
      <c r="EG38" s="60"/>
      <c r="EH38" s="60"/>
      <c r="EI38" s="60"/>
      <c r="EJ38" s="60"/>
      <c r="EK38" s="60"/>
      <c r="EL38" s="60"/>
      <c r="EM38" s="60"/>
      <c r="EN38" s="60"/>
      <c r="EO38" s="60"/>
      <c r="EP38" s="60"/>
      <c r="EQ38" s="60"/>
      <c r="ER38" s="60"/>
      <c r="ES38" s="60"/>
      <c r="ET38" s="60"/>
      <c r="EU38" s="60"/>
      <c r="EV38" s="60"/>
      <c r="EW38" s="60"/>
      <c r="EX38" s="60"/>
      <c r="EY38" s="60"/>
      <c r="EZ38" s="60"/>
      <c r="FA38" s="60"/>
      <c r="FB38" s="60"/>
      <c r="FC38" s="60"/>
      <c r="FD38" s="60"/>
      <c r="FE38" s="60"/>
      <c r="FF38" s="60"/>
      <c r="FG38" s="60"/>
      <c r="FH38" s="60"/>
      <c r="FI38" s="60"/>
      <c r="FJ38" s="60"/>
      <c r="FK38" s="60"/>
      <c r="FL38" s="60"/>
      <c r="FM38" s="60"/>
      <c r="FN38" s="60"/>
      <c r="FO38" s="60"/>
      <c r="FP38" s="60"/>
      <c r="FQ38" s="60"/>
      <c r="FR38" s="60"/>
      <c r="FS38" s="60"/>
      <c r="FT38" s="60"/>
      <c r="FU38" s="60"/>
      <c r="FV38" s="60"/>
      <c r="FW38" s="60"/>
      <c r="FX38" s="60"/>
      <c r="FY38" s="60"/>
      <c r="FZ38" s="60"/>
      <c r="GA38" s="60"/>
      <c r="GB38" s="60"/>
      <c r="GC38" s="60"/>
      <c r="GD38" s="60"/>
      <c r="GE38" s="60"/>
      <c r="GF38" s="60"/>
      <c r="GG38" s="60"/>
      <c r="GH38" s="60"/>
      <c r="GI38" s="60"/>
      <c r="GJ38" s="60"/>
      <c r="GK38" s="60"/>
      <c r="GL38" s="60"/>
      <c r="GM38" s="60"/>
      <c r="GN38" s="60"/>
      <c r="GO38" s="60"/>
      <c r="GP38" s="60"/>
      <c r="GQ38" s="60"/>
      <c r="GR38" s="60"/>
      <c r="GS38" s="60"/>
      <c r="GT38" s="60"/>
      <c r="GU38" s="60"/>
      <c r="GV38" s="60"/>
      <c r="GW38" s="60"/>
      <c r="GX38" s="60"/>
      <c r="GY38" s="60"/>
      <c r="GZ38" s="60"/>
      <c r="HA38" s="60"/>
      <c r="HB38" s="60"/>
      <c r="HC38" s="60"/>
      <c r="HD38" s="60"/>
      <c r="HE38" s="60"/>
      <c r="HF38" s="60"/>
      <c r="HG38" s="60"/>
      <c r="HH38" s="60"/>
      <c r="HI38" s="60"/>
      <c r="HJ38" s="60"/>
      <c r="HK38" s="60"/>
      <c r="HL38" s="60"/>
      <c r="HM38" s="60"/>
      <c r="HN38" s="60"/>
      <c r="HO38" s="60"/>
      <c r="HP38" s="60"/>
      <c r="HQ38" s="60"/>
      <c r="HR38" s="60"/>
      <c r="HS38" s="60"/>
      <c r="HT38" s="60"/>
      <c r="HU38" s="60"/>
      <c r="HV38" s="60"/>
      <c r="HW38" s="60"/>
      <c r="HX38" s="60"/>
      <c r="HY38" s="60"/>
      <c r="HZ38" s="60"/>
      <c r="IA38" s="60"/>
      <c r="IB38" s="60"/>
      <c r="IC38" s="60"/>
      <c r="ID38" s="60"/>
      <c r="IE38" s="60"/>
      <c r="IF38" s="60"/>
      <c r="IG38" s="60"/>
      <c r="IH38" s="60"/>
      <c r="II38" s="60"/>
      <c r="IJ38" s="60"/>
      <c r="IK38" s="60"/>
      <c r="IL38" s="60"/>
      <c r="IM38" s="60"/>
      <c r="IN38" s="60"/>
    </row>
    <row r="39" spans="1:248" s="16" customFormat="1" ht="20.100000000000001" customHeight="1">
      <c r="A39" s="38"/>
      <c r="B39" s="39"/>
      <c r="C39" s="40"/>
      <c r="D39" s="41"/>
      <c r="E39" s="42"/>
      <c r="F39" s="42"/>
    </row>
    <row r="40" spans="1:248" s="16" customFormat="1" ht="20.100000000000001" customHeight="1">
      <c r="A40" s="38"/>
      <c r="B40" s="39"/>
      <c r="C40" s="40"/>
      <c r="D40" s="41"/>
      <c r="E40" s="42"/>
      <c r="F40" s="42"/>
    </row>
    <row r="41" spans="1:248" s="16" customFormat="1" ht="20.100000000000001" customHeight="1">
      <c r="A41" s="38"/>
      <c r="B41" s="39"/>
      <c r="C41" s="40"/>
      <c r="D41" s="41"/>
      <c r="E41" s="42"/>
      <c r="F41" s="42"/>
    </row>
    <row r="42" spans="1:248" ht="13.5">
      <c r="A42" s="80"/>
      <c r="B42" s="81"/>
      <c r="C42" s="82"/>
      <c r="D42" s="83"/>
      <c r="E42" s="84"/>
      <c r="F42" s="84"/>
    </row>
    <row r="43" spans="1:248" ht="13.5">
      <c r="A43" s="80"/>
      <c r="B43" s="85" t="s">
        <v>161</v>
      </c>
      <c r="C43" s="82"/>
      <c r="D43" s="86" t="s">
        <v>26</v>
      </c>
      <c r="E43" s="86"/>
      <c r="F43" s="86"/>
    </row>
    <row r="44" spans="1:248" ht="13.5">
      <c r="A44" s="80"/>
      <c r="B44" s="81"/>
      <c r="C44" s="82"/>
      <c r="D44" s="86" t="s">
        <v>0</v>
      </c>
      <c r="E44" s="86"/>
      <c r="F44" s="86"/>
    </row>
  </sheetData>
  <sheetProtection algorithmName="SHA-512" hashValue="/oYa1fOcU9+BMnoPZA6vpzkMGbvV3x9vWQ6MCe08/mn2fleoPxufBtE1cHQJ651qwUpf5GuoXjT+nh3i9lL4GA==" saltValue="RsyPdhXAkx1UDl70dOohnA==" spinCount="100000" sheet="1" formatCells="0" formatColumns="0" formatRows="0"/>
  <phoneticPr fontId="8" type="noConversion"/>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3"/>
  <sheetViews>
    <sheetView showZeros="0" view="pageBreakPreview" topLeftCell="A21" zoomScaleNormal="100" zoomScaleSheetLayoutView="100" workbookViewId="0">
      <selection activeCell="E27" sqref="E27"/>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96" t="s">
        <v>130</v>
      </c>
      <c r="C7" s="45"/>
      <c r="D7" s="46"/>
      <c r="E7" s="29"/>
      <c r="F7" s="29"/>
    </row>
    <row r="8" spans="1:16" s="94" customFormat="1">
      <c r="A8" s="127"/>
      <c r="B8" s="147"/>
      <c r="C8" s="45"/>
      <c r="D8" s="46"/>
      <c r="E8" s="139"/>
      <c r="F8" s="78"/>
    </row>
    <row r="9" spans="1:16" s="111" customFormat="1" ht="48">
      <c r="A9" s="154">
        <f>IF(B8="",MAX($A$8:A8)+1,"")</f>
        <v>1</v>
      </c>
      <c r="B9" s="144" t="s">
        <v>65</v>
      </c>
      <c r="C9" s="45" t="s">
        <v>12</v>
      </c>
      <c r="D9" s="46">
        <v>15</v>
      </c>
      <c r="E9" s="250"/>
      <c r="F9" s="78" t="str">
        <f>IF((D9*E9)=0," ",(D9*E9))</f>
        <v xml:space="preserve"> </v>
      </c>
      <c r="G9" s="94"/>
      <c r="H9" s="94"/>
      <c r="I9" s="94"/>
      <c r="J9" s="94"/>
      <c r="K9" s="94"/>
      <c r="L9" s="94"/>
      <c r="M9" s="94"/>
      <c r="N9" s="94"/>
      <c r="O9" s="94"/>
      <c r="P9" s="94"/>
    </row>
    <row r="10" spans="1:16" s="95" customFormat="1" ht="12.75">
      <c r="A10" s="51" t="s">
        <v>7</v>
      </c>
      <c r="B10" s="171"/>
      <c r="C10" s="51"/>
      <c r="D10" s="52"/>
      <c r="E10" s="187"/>
      <c r="F10" s="78"/>
    </row>
    <row r="11" spans="1:16" s="111" customFormat="1" ht="84">
      <c r="A11" s="154">
        <f>IF(B10="",MAX($A$8:A10)+1,"")</f>
        <v>2</v>
      </c>
      <c r="B11" s="144" t="s">
        <v>66</v>
      </c>
      <c r="C11" s="45" t="s">
        <v>13</v>
      </c>
      <c r="D11" s="46">
        <v>8</v>
      </c>
      <c r="E11" s="250"/>
      <c r="F11" s="78" t="str">
        <f>IF((D11*E11)=0," ",(D11*E11))</f>
        <v xml:space="preserve"> </v>
      </c>
      <c r="G11" s="94"/>
      <c r="H11" s="94"/>
      <c r="I11" s="94"/>
      <c r="J11" s="94"/>
      <c r="K11" s="94"/>
      <c r="L11" s="94"/>
      <c r="M11" s="94"/>
      <c r="N11" s="94"/>
      <c r="O11" s="94"/>
      <c r="P11" s="94"/>
    </row>
    <row r="12" spans="1:16" s="95" customFormat="1" ht="12.75">
      <c r="A12" s="51" t="s">
        <v>7</v>
      </c>
      <c r="B12" s="171"/>
      <c r="C12" s="51"/>
      <c r="D12" s="52"/>
      <c r="E12" s="187"/>
      <c r="F12" s="78"/>
    </row>
    <row r="13" spans="1:16" s="111" customFormat="1" ht="60">
      <c r="A13" s="154">
        <f>IF(B12="",MAX($A$8:A12)+1,"")</f>
        <v>3</v>
      </c>
      <c r="B13" s="144" t="s">
        <v>29</v>
      </c>
      <c r="C13" s="124" t="s">
        <v>13</v>
      </c>
      <c r="D13" s="125">
        <v>2</v>
      </c>
      <c r="E13" s="250"/>
      <c r="F13" s="78" t="str">
        <f>IF((D13*E13)=0," ",(D13*E13))</f>
        <v xml:space="preserve"> </v>
      </c>
      <c r="G13" s="94"/>
      <c r="H13" s="94"/>
      <c r="I13" s="94"/>
      <c r="J13" s="94"/>
      <c r="K13" s="94"/>
      <c r="L13" s="94"/>
      <c r="M13" s="94"/>
      <c r="N13" s="94"/>
      <c r="O13" s="94"/>
      <c r="P13" s="94"/>
    </row>
    <row r="14" spans="1:16" s="95" customFormat="1" ht="12.75">
      <c r="A14" s="51"/>
      <c r="B14" s="171"/>
      <c r="C14" s="51"/>
      <c r="D14" s="52"/>
      <c r="E14" s="187"/>
      <c r="F14" s="78"/>
    </row>
    <row r="15" spans="1:16" s="111" customFormat="1" ht="72">
      <c r="A15" s="154">
        <f>IF(B14="",MAX($A$8:A14)+1,"")</f>
        <v>4</v>
      </c>
      <c r="B15" s="147" t="s">
        <v>67</v>
      </c>
      <c r="C15" s="45"/>
      <c r="D15" s="46"/>
      <c r="E15" s="187"/>
      <c r="F15" s="78"/>
      <c r="G15" s="94"/>
      <c r="H15" s="94"/>
      <c r="I15" s="94"/>
      <c r="J15" s="94"/>
      <c r="K15" s="94"/>
      <c r="L15" s="94"/>
      <c r="M15" s="94"/>
      <c r="N15" s="94"/>
      <c r="O15" s="94"/>
      <c r="P15" s="94"/>
    </row>
    <row r="16" spans="1:16" s="111" customFormat="1">
      <c r="A16" s="100"/>
      <c r="B16" s="147"/>
      <c r="C16" s="45"/>
      <c r="D16" s="46"/>
      <c r="E16" s="187"/>
      <c r="F16" s="78"/>
      <c r="G16" s="94"/>
      <c r="H16" s="94"/>
      <c r="I16" s="94"/>
      <c r="J16" s="94"/>
      <c r="K16" s="94"/>
      <c r="L16" s="94"/>
      <c r="M16" s="94"/>
      <c r="N16" s="94"/>
      <c r="O16" s="94"/>
      <c r="P16" s="94"/>
    </row>
    <row r="17" spans="1:16" s="111" customFormat="1">
      <c r="A17" s="100"/>
      <c r="B17" s="147" t="s">
        <v>71</v>
      </c>
      <c r="C17" s="45" t="s">
        <v>12</v>
      </c>
      <c r="D17" s="46">
        <v>15</v>
      </c>
      <c r="E17" s="250"/>
      <c r="F17" s="78" t="str">
        <f>IF((D17*E17)=0," ",(D17*E17))</f>
        <v xml:space="preserve"> </v>
      </c>
      <c r="G17" s="94"/>
      <c r="H17" s="94"/>
      <c r="I17" s="94"/>
      <c r="J17" s="94"/>
      <c r="K17" s="94"/>
      <c r="L17" s="94"/>
      <c r="M17" s="94"/>
      <c r="N17" s="94"/>
      <c r="O17" s="94"/>
      <c r="P17" s="94"/>
    </row>
    <row r="18" spans="1:16" s="95" customFormat="1" ht="12.75">
      <c r="A18" s="51"/>
      <c r="B18" s="171"/>
      <c r="C18" s="51"/>
      <c r="D18" s="52"/>
      <c r="E18" s="187"/>
      <c r="F18" s="78"/>
    </row>
    <row r="19" spans="1:16" s="111" customFormat="1" ht="36">
      <c r="A19" s="154">
        <f>IF(B18="",MAX($A$8:A18)+1,"")</f>
        <v>5</v>
      </c>
      <c r="B19" s="186" t="s">
        <v>31</v>
      </c>
      <c r="C19" s="45" t="s">
        <v>13</v>
      </c>
      <c r="D19" s="46">
        <v>6</v>
      </c>
      <c r="E19" s="250"/>
      <c r="F19" s="78" t="str">
        <f>IF((D19*E19)=0," ",(D19*E19))</f>
        <v xml:space="preserve"> </v>
      </c>
      <c r="G19" s="94"/>
      <c r="H19" s="94"/>
      <c r="I19" s="94"/>
      <c r="J19" s="94"/>
      <c r="K19" s="94"/>
      <c r="L19" s="94"/>
      <c r="M19" s="94"/>
      <c r="N19" s="94"/>
      <c r="O19" s="94"/>
      <c r="P19" s="94"/>
    </row>
    <row r="20" spans="1:16" s="95" customFormat="1" ht="12.75">
      <c r="A20" s="51"/>
      <c r="B20" s="171"/>
      <c r="C20" s="51"/>
      <c r="D20" s="52"/>
      <c r="E20" s="187"/>
      <c r="F20" s="78"/>
    </row>
    <row r="21" spans="1:16" s="95" customFormat="1" ht="84">
      <c r="A21" s="154">
        <f>IF(B20="",MAX($A$8:A20)+1,"")</f>
        <v>6</v>
      </c>
      <c r="B21" s="147" t="s">
        <v>68</v>
      </c>
      <c r="C21" s="45" t="s">
        <v>8</v>
      </c>
      <c r="D21" s="46">
        <v>1</v>
      </c>
      <c r="E21" s="250"/>
      <c r="F21" s="78" t="str">
        <f>IF((D21*E21)=0," ",(D21*E21))</f>
        <v xml:space="preserve"> </v>
      </c>
    </row>
    <row r="22" spans="1:16" s="95" customFormat="1" ht="12.75">
      <c r="A22" s="51"/>
      <c r="B22" s="171"/>
      <c r="C22" s="51"/>
      <c r="D22" s="52"/>
      <c r="E22" s="187"/>
      <c r="F22" s="78"/>
    </row>
    <row r="23" spans="1:16" s="111" customFormat="1" ht="72">
      <c r="A23" s="154">
        <f>IF(B22="",MAX($A$8:A22)+1,"")</f>
        <v>7</v>
      </c>
      <c r="B23" s="189" t="s">
        <v>32</v>
      </c>
      <c r="C23" s="126" t="s">
        <v>13</v>
      </c>
      <c r="D23" s="46">
        <v>1</v>
      </c>
      <c r="E23" s="250"/>
      <c r="F23" s="78" t="str">
        <f>IF((D23*E23)=0," ",(D23*E23))</f>
        <v xml:space="preserve"> </v>
      </c>
      <c r="G23" s="94"/>
      <c r="H23" s="94"/>
      <c r="I23" s="94"/>
      <c r="J23" s="94"/>
      <c r="K23" s="94"/>
      <c r="L23" s="94"/>
      <c r="M23" s="94"/>
      <c r="N23" s="94"/>
      <c r="O23" s="94"/>
      <c r="P23" s="94"/>
    </row>
    <row r="24" spans="1:16" s="111" customFormat="1">
      <c r="A24" s="100"/>
      <c r="B24" s="189"/>
      <c r="C24" s="126"/>
      <c r="D24" s="46"/>
      <c r="E24" s="187"/>
      <c r="F24" s="29"/>
      <c r="G24" s="94"/>
      <c r="H24" s="94"/>
      <c r="I24" s="94"/>
      <c r="J24" s="94"/>
      <c r="K24" s="94"/>
      <c r="L24" s="94"/>
      <c r="M24" s="94"/>
      <c r="N24" s="94"/>
      <c r="O24" s="94"/>
      <c r="P24" s="94"/>
    </row>
    <row r="25" spans="1:16" s="94" customFormat="1" ht="24">
      <c r="A25" s="154">
        <f>IF(B24="",MAX($A$8:A24)+1,"")</f>
        <v>8</v>
      </c>
      <c r="B25" s="53" t="s">
        <v>33</v>
      </c>
      <c r="C25" s="115" t="s">
        <v>8</v>
      </c>
      <c r="D25" s="122">
        <v>1</v>
      </c>
      <c r="E25" s="250"/>
      <c r="F25" s="78" t="str">
        <f>IF((D25*E25)=0," ",(D25*E25))</f>
        <v xml:space="preserve"> </v>
      </c>
    </row>
    <row r="26" spans="1:16" s="94" customFormat="1">
      <c r="A26" s="100"/>
      <c r="B26" s="53"/>
      <c r="C26" s="115"/>
      <c r="D26" s="122"/>
      <c r="E26" s="160"/>
      <c r="F26" s="78"/>
    </row>
    <row r="27" spans="1:16" s="94" customFormat="1" ht="36">
      <c r="A27" s="154">
        <f>IF(B26="",MAX($A$8:A26)+1,"")</f>
        <v>9</v>
      </c>
      <c r="B27" s="53" t="s">
        <v>69</v>
      </c>
      <c r="C27" s="115" t="s">
        <v>8</v>
      </c>
      <c r="D27" s="122">
        <v>1</v>
      </c>
      <c r="E27" s="250"/>
      <c r="F27" s="78" t="str">
        <f>IF((D27*E27)=0," ",(D27*E27))</f>
        <v xml:space="preserve"> </v>
      </c>
    </row>
    <row r="28" spans="1:16" s="95" customFormat="1" ht="12.75">
      <c r="A28" s="51"/>
      <c r="B28" s="171"/>
      <c r="C28" s="51"/>
      <c r="D28" s="52"/>
      <c r="E28" s="170"/>
      <c r="F28" s="78"/>
    </row>
    <row r="29" spans="1:16" s="94" customFormat="1" ht="24">
      <c r="A29" s="154">
        <f>IF(B28="",MAX($A$8:A28)+1,"")</f>
        <v>10</v>
      </c>
      <c r="B29" s="44" t="s">
        <v>70</v>
      </c>
      <c r="C29" s="45" t="s">
        <v>8</v>
      </c>
      <c r="D29" s="46">
        <v>1</v>
      </c>
      <c r="E29" s="250"/>
      <c r="F29" s="78" t="str">
        <f>IF((D29*E29)=0," ",(D29*E29))</f>
        <v xml:space="preserve"> </v>
      </c>
    </row>
    <row r="30" spans="1:16" ht="12.75" thickBot="1"/>
    <row r="31" spans="1:16" s="68" customFormat="1" ht="30" customHeight="1" thickTop="1" thickBot="1">
      <c r="A31" s="137"/>
      <c r="B31" s="66" t="str">
        <f>+CONCATENATE("REKAPITULACIJA GR.DELA - ",B7)</f>
        <v>REKAPITULACIJA GR.DELA - F4. ZAŠČITA NN OMREŽJA</v>
      </c>
      <c r="C31" s="67"/>
      <c r="D31" s="101"/>
      <c r="E31" s="132"/>
      <c r="F31" s="103">
        <f>SUM(F8:F30)</f>
        <v>0</v>
      </c>
    </row>
    <row r="32" spans="1:16" ht="12.75" thickTop="1"/>
    <row r="33" spans="1:6" s="94" customFormat="1" ht="12.75">
      <c r="A33" s="136"/>
      <c r="B33" s="96"/>
      <c r="C33" s="45"/>
      <c r="D33" s="46"/>
      <c r="E33" s="29"/>
      <c r="F33" s="29"/>
    </row>
  </sheetData>
  <sheetProtection algorithmName="SHA-512" hashValue="LmhbclFAaj7tBttyB/W8EvSEypVs8dcwqeyuvnDWac1hrHdfYxxFNVTzqVojlGZoo2QBWP3MS/NbTtTCP0VDqQ==" saltValue="u2ybAib1EKvzMZ1VF264JA=="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43"/>
  <sheetViews>
    <sheetView showZeros="0" view="pageBreakPreview" topLeftCell="A31" zoomScaleNormal="100" zoomScaleSheetLayoutView="100" workbookViewId="0">
      <selection activeCell="E39" sqref="E39"/>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131</v>
      </c>
      <c r="C7" s="45"/>
      <c r="D7" s="46"/>
      <c r="E7" s="29"/>
      <c r="F7" s="29"/>
    </row>
    <row r="8" spans="1:16" s="94" customFormat="1">
      <c r="A8" s="127"/>
      <c r="B8" s="110"/>
      <c r="C8" s="45"/>
      <c r="D8" s="46"/>
      <c r="E8" s="139"/>
      <c r="F8" s="78"/>
    </row>
    <row r="9" spans="1:16" s="111" customFormat="1" ht="36">
      <c r="A9" s="154">
        <f>IF(B8="",MAX($A$8:A8)+1,"")</f>
        <v>1</v>
      </c>
      <c r="B9" s="186" t="s">
        <v>81</v>
      </c>
      <c r="C9" s="45" t="s">
        <v>12</v>
      </c>
      <c r="D9" s="46">
        <v>1090</v>
      </c>
      <c r="E9" s="250"/>
      <c r="F9" s="78" t="str">
        <f>IF((D9*E9)=0," ",(D9*E9))</f>
        <v xml:space="preserve"> </v>
      </c>
      <c r="G9" s="94"/>
      <c r="H9" s="94"/>
      <c r="I9" s="94"/>
      <c r="J9" s="94"/>
      <c r="K9" s="94"/>
      <c r="L9" s="94"/>
      <c r="M9" s="94"/>
      <c r="N9" s="94"/>
      <c r="O9" s="94"/>
      <c r="P9" s="94"/>
    </row>
    <row r="10" spans="1:16" s="95" customFormat="1" ht="12.75">
      <c r="A10" s="51" t="s">
        <v>7</v>
      </c>
      <c r="B10" s="171"/>
      <c r="C10" s="51"/>
      <c r="D10" s="52"/>
      <c r="E10" s="187"/>
      <c r="F10" s="78"/>
    </row>
    <row r="11" spans="1:16" s="111" customFormat="1" ht="72">
      <c r="A11" s="154">
        <f>IF(B10="",MAX($A$8:A10)+1,"")</f>
        <v>2</v>
      </c>
      <c r="B11" s="144" t="s">
        <v>82</v>
      </c>
      <c r="C11" s="45" t="s">
        <v>13</v>
      </c>
      <c r="D11" s="46">
        <v>440</v>
      </c>
      <c r="E11" s="250"/>
      <c r="F11" s="78" t="str">
        <f>IF((D11*E11)=0," ",(D11*E11))</f>
        <v xml:space="preserve"> </v>
      </c>
      <c r="G11" s="94"/>
      <c r="H11" s="94"/>
      <c r="I11" s="94"/>
      <c r="J11" s="94"/>
      <c r="K11" s="94"/>
      <c r="L11" s="94"/>
      <c r="M11" s="94"/>
      <c r="N11" s="94"/>
      <c r="O11" s="94"/>
      <c r="P11" s="94"/>
    </row>
    <row r="12" spans="1:16" s="95" customFormat="1" ht="12.75">
      <c r="A12" s="51" t="s">
        <v>7</v>
      </c>
      <c r="B12" s="171"/>
      <c r="C12" s="51"/>
      <c r="D12" s="52"/>
      <c r="E12" s="187"/>
      <c r="F12" s="78"/>
    </row>
    <row r="13" spans="1:16" s="111" customFormat="1" ht="60">
      <c r="A13" s="154">
        <f>IF(B12="",MAX($A$8:A12)+1,"")</f>
        <v>3</v>
      </c>
      <c r="B13" s="144" t="s">
        <v>29</v>
      </c>
      <c r="C13" s="124" t="s">
        <v>13</v>
      </c>
      <c r="D13" s="125">
        <v>89</v>
      </c>
      <c r="E13" s="250"/>
      <c r="F13" s="78" t="str">
        <f>IF((D13*E13)=0," ",(D13*E13))</f>
        <v xml:space="preserve"> </v>
      </c>
      <c r="G13" s="94"/>
      <c r="H13" s="94"/>
      <c r="I13" s="94"/>
      <c r="J13" s="94"/>
      <c r="K13" s="94"/>
      <c r="L13" s="94"/>
      <c r="M13" s="94"/>
      <c r="N13" s="94"/>
      <c r="O13" s="94"/>
      <c r="P13" s="94"/>
    </row>
    <row r="14" spans="1:16" s="95" customFormat="1" ht="12.75">
      <c r="A14" s="51"/>
      <c r="B14" s="171"/>
      <c r="C14" s="51"/>
      <c r="D14" s="52"/>
      <c r="E14" s="187"/>
      <c r="F14" s="78"/>
    </row>
    <row r="15" spans="1:16" s="111" customFormat="1" ht="36">
      <c r="A15" s="154">
        <f>IF(B14="",MAX($A$8:A14)+1,"")</f>
        <v>4</v>
      </c>
      <c r="B15" s="147" t="s">
        <v>58</v>
      </c>
      <c r="C15" s="45"/>
      <c r="D15" s="46"/>
      <c r="E15" s="187"/>
      <c r="F15" s="78"/>
      <c r="G15" s="94"/>
      <c r="H15" s="94"/>
      <c r="I15" s="94"/>
      <c r="J15" s="94"/>
      <c r="K15" s="94"/>
      <c r="L15" s="94"/>
      <c r="M15" s="94"/>
      <c r="N15" s="94"/>
      <c r="O15" s="94"/>
      <c r="P15" s="94"/>
    </row>
    <row r="16" spans="1:16" s="111" customFormat="1">
      <c r="A16" s="100"/>
      <c r="B16" s="147"/>
      <c r="C16" s="45"/>
      <c r="D16" s="46"/>
      <c r="E16" s="187"/>
      <c r="F16" s="78"/>
      <c r="G16" s="94"/>
      <c r="H16" s="94"/>
      <c r="I16" s="94"/>
      <c r="J16" s="94"/>
      <c r="K16" s="94"/>
      <c r="L16" s="94"/>
      <c r="M16" s="94"/>
      <c r="N16" s="94"/>
      <c r="O16" s="94"/>
      <c r="P16" s="94"/>
    </row>
    <row r="17" spans="1:16" s="111" customFormat="1">
      <c r="A17" s="100"/>
      <c r="B17" s="147" t="s">
        <v>59</v>
      </c>
      <c r="C17" s="45" t="s">
        <v>12</v>
      </c>
      <c r="D17" s="46">
        <v>1090</v>
      </c>
      <c r="E17" s="250"/>
      <c r="F17" s="78" t="str">
        <f>IF((D17*E17)=0," ",(D17*E17))</f>
        <v xml:space="preserve"> </v>
      </c>
      <c r="G17" s="94"/>
      <c r="H17" s="94"/>
      <c r="I17" s="94"/>
      <c r="J17" s="94"/>
      <c r="K17" s="94"/>
      <c r="L17" s="94"/>
      <c r="M17" s="94"/>
      <c r="N17" s="94"/>
      <c r="O17" s="94"/>
      <c r="P17" s="94"/>
    </row>
    <row r="18" spans="1:16" s="111" customFormat="1">
      <c r="A18" s="100"/>
      <c r="B18" s="147"/>
      <c r="C18" s="45"/>
      <c r="D18" s="46"/>
      <c r="E18" s="187"/>
      <c r="F18" s="78"/>
      <c r="G18" s="94"/>
      <c r="H18" s="94"/>
      <c r="I18" s="94"/>
      <c r="J18" s="94"/>
      <c r="K18" s="94"/>
      <c r="L18" s="94"/>
      <c r="M18" s="94"/>
      <c r="N18" s="94"/>
      <c r="O18" s="94"/>
      <c r="P18" s="94"/>
    </row>
    <row r="19" spans="1:16" s="111" customFormat="1">
      <c r="A19" s="100"/>
      <c r="B19" s="147" t="s">
        <v>160</v>
      </c>
      <c r="C19" s="45" t="s">
        <v>12</v>
      </c>
      <c r="D19" s="46">
        <v>45</v>
      </c>
      <c r="E19" s="250"/>
      <c r="F19" s="78" t="str">
        <f>IF((D19*E19)=0," ",(D19*E19))</f>
        <v xml:space="preserve"> </v>
      </c>
      <c r="G19" s="94"/>
      <c r="H19" s="94"/>
      <c r="I19" s="94"/>
      <c r="J19" s="94"/>
      <c r="K19" s="94"/>
      <c r="L19" s="94"/>
      <c r="M19" s="94"/>
      <c r="N19" s="94"/>
      <c r="O19" s="94"/>
      <c r="P19" s="94"/>
    </row>
    <row r="20" spans="1:16" s="111" customFormat="1">
      <c r="A20" s="100"/>
      <c r="B20" s="144"/>
      <c r="C20" s="45"/>
      <c r="D20" s="46"/>
      <c r="E20" s="169"/>
      <c r="F20" s="78"/>
    </row>
    <row r="21" spans="1:16" s="111" customFormat="1">
      <c r="A21" s="154">
        <f>IF(B20="",MAX($A$8:A20)+1,"")</f>
        <v>5</v>
      </c>
      <c r="B21" s="110" t="s">
        <v>60</v>
      </c>
      <c r="C21" s="45"/>
      <c r="D21" s="188"/>
      <c r="E21" s="169"/>
      <c r="F21" s="47"/>
    </row>
    <row r="22" spans="1:16" s="111" customFormat="1" ht="48">
      <c r="A22" s="100"/>
      <c r="B22" s="147" t="s">
        <v>61</v>
      </c>
      <c r="C22" s="45"/>
      <c r="D22" s="188"/>
      <c r="E22" s="169"/>
      <c r="F22" s="47"/>
    </row>
    <row r="23" spans="1:16" s="111" customFormat="1" ht="24">
      <c r="A23" s="100"/>
      <c r="B23" s="147" t="s">
        <v>64</v>
      </c>
      <c r="C23" s="45" t="s">
        <v>11</v>
      </c>
      <c r="D23" s="46">
        <v>32</v>
      </c>
      <c r="E23" s="250"/>
      <c r="F23" s="78">
        <f>D23*E23</f>
        <v>0</v>
      </c>
    </row>
    <row r="24" spans="1:16" s="111" customFormat="1">
      <c r="A24" s="100"/>
      <c r="B24" s="144"/>
      <c r="C24" s="45"/>
      <c r="D24" s="46"/>
      <c r="E24" s="169"/>
      <c r="F24" s="78"/>
    </row>
    <row r="25" spans="1:16" s="111" customFormat="1">
      <c r="A25" s="154">
        <f>IF(B24="",MAX($A$8:A24)+1,"")</f>
        <v>6</v>
      </c>
      <c r="B25" s="110" t="s">
        <v>60</v>
      </c>
      <c r="C25" s="45"/>
      <c r="D25" s="188"/>
      <c r="E25" s="169"/>
      <c r="F25" s="47"/>
    </row>
    <row r="26" spans="1:16" s="111" customFormat="1" ht="48">
      <c r="A26" s="100"/>
      <c r="B26" s="147" t="s">
        <v>61</v>
      </c>
      <c r="C26" s="45"/>
      <c r="D26" s="188"/>
      <c r="E26" s="169"/>
      <c r="F26" s="47"/>
    </row>
    <row r="27" spans="1:16" s="111" customFormat="1" ht="24">
      <c r="A27" s="100"/>
      <c r="B27" s="147" t="s">
        <v>83</v>
      </c>
      <c r="C27" s="45" t="s">
        <v>11</v>
      </c>
      <c r="D27" s="46">
        <v>3</v>
      </c>
      <c r="E27" s="250"/>
      <c r="F27" s="78">
        <f>D27*E27</f>
        <v>0</v>
      </c>
    </row>
    <row r="28" spans="1:16" s="111" customFormat="1">
      <c r="A28" s="100"/>
      <c r="B28" s="147"/>
      <c r="C28" s="45"/>
      <c r="D28" s="46"/>
      <c r="E28" s="187"/>
      <c r="F28" s="78"/>
      <c r="G28" s="94"/>
      <c r="H28" s="94"/>
      <c r="I28" s="94"/>
      <c r="J28" s="94"/>
      <c r="K28" s="94"/>
      <c r="L28" s="94"/>
      <c r="M28" s="94"/>
      <c r="N28" s="94"/>
      <c r="O28" s="94"/>
      <c r="P28" s="94"/>
    </row>
    <row r="29" spans="1:16" s="111" customFormat="1" ht="72">
      <c r="A29" s="154">
        <f>IF(B28="",MAX($A$8:A28)+1,"")</f>
        <v>7</v>
      </c>
      <c r="B29" s="144" t="s">
        <v>62</v>
      </c>
      <c r="C29" s="45" t="s">
        <v>11</v>
      </c>
      <c r="D29" s="46">
        <v>1</v>
      </c>
      <c r="E29" s="250"/>
      <c r="F29" s="78" t="str">
        <f>IF((D29*E29)=0," ",(D29*E29))</f>
        <v xml:space="preserve"> </v>
      </c>
    </row>
    <row r="30" spans="1:16" s="95" customFormat="1" ht="12.75">
      <c r="A30" s="51"/>
      <c r="B30" s="171"/>
      <c r="C30" s="51"/>
      <c r="D30" s="52"/>
      <c r="E30" s="187"/>
      <c r="F30" s="78"/>
    </row>
    <row r="31" spans="1:16" s="95" customFormat="1" ht="72">
      <c r="A31" s="154">
        <f>IF(B30="",MAX($A$8:A30)+1,"")</f>
        <v>8</v>
      </c>
      <c r="B31" s="147" t="s">
        <v>48</v>
      </c>
      <c r="C31" s="45" t="s">
        <v>8</v>
      </c>
      <c r="D31" s="46">
        <v>4</v>
      </c>
      <c r="E31" s="250"/>
      <c r="F31" s="78" t="str">
        <f>IF((D31*E31)=0," ",(D31*E31))</f>
        <v xml:space="preserve"> </v>
      </c>
    </row>
    <row r="32" spans="1:16" s="95" customFormat="1" ht="12.75">
      <c r="A32" s="51"/>
      <c r="B32" s="171"/>
      <c r="C32" s="51"/>
      <c r="D32" s="52"/>
      <c r="E32" s="187"/>
      <c r="F32" s="78"/>
    </row>
    <row r="33" spans="1:16" s="95" customFormat="1" ht="36">
      <c r="A33" s="154">
        <f>IF(B32="",MAX($A$8:A32)+1,"")</f>
        <v>9</v>
      </c>
      <c r="B33" s="147" t="s">
        <v>31</v>
      </c>
      <c r="C33" s="45" t="s">
        <v>13</v>
      </c>
      <c r="D33" s="46">
        <v>336</v>
      </c>
      <c r="E33" s="250"/>
      <c r="F33" s="78" t="str">
        <f>IF((D33*E33)=0," ",(D33*E33))</f>
        <v xml:space="preserve"> </v>
      </c>
    </row>
    <row r="34" spans="1:16" s="95" customFormat="1" ht="12.75">
      <c r="A34" s="51"/>
      <c r="B34" s="171"/>
      <c r="C34" s="51"/>
      <c r="D34" s="52"/>
      <c r="E34" s="187"/>
      <c r="F34" s="78"/>
    </row>
    <row r="35" spans="1:16" s="95" customFormat="1" ht="72">
      <c r="A35" s="154">
        <f>IF(B34="",MAX($A$8:A34)+1,"")</f>
        <v>10</v>
      </c>
      <c r="B35" s="147" t="s">
        <v>86</v>
      </c>
      <c r="C35" s="45" t="s">
        <v>13</v>
      </c>
      <c r="D35" s="46">
        <v>39</v>
      </c>
      <c r="E35" s="250"/>
      <c r="F35" s="78" t="str">
        <f>IF((D35*E35)=0," ",(D35*E35))</f>
        <v xml:space="preserve"> </v>
      </c>
    </row>
    <row r="36" spans="1:16" s="111" customFormat="1">
      <c r="A36" s="100"/>
      <c r="B36" s="189"/>
      <c r="C36" s="126"/>
      <c r="D36" s="46"/>
      <c r="E36" s="187"/>
      <c r="F36" s="29"/>
      <c r="G36" s="94"/>
      <c r="H36" s="94"/>
      <c r="I36" s="94"/>
      <c r="J36" s="94"/>
      <c r="K36" s="94"/>
      <c r="L36" s="94"/>
      <c r="M36" s="94"/>
      <c r="N36" s="94"/>
      <c r="O36" s="94"/>
      <c r="P36" s="94"/>
    </row>
    <row r="37" spans="1:16" s="94" customFormat="1" ht="24">
      <c r="A37" s="154">
        <f>IF(B36="",MAX($A$8:A36)+1,"")</f>
        <v>11</v>
      </c>
      <c r="B37" s="53" t="s">
        <v>33</v>
      </c>
      <c r="C37" s="115" t="s">
        <v>8</v>
      </c>
      <c r="D37" s="122">
        <v>1</v>
      </c>
      <c r="E37" s="250"/>
      <c r="F37" s="78" t="str">
        <f>IF((D37*E37)=0," ",(D37*E37))</f>
        <v xml:space="preserve"> </v>
      </c>
    </row>
    <row r="38" spans="1:16" s="95" customFormat="1" ht="12.75">
      <c r="A38" s="51"/>
      <c r="B38" s="51"/>
      <c r="C38" s="51"/>
      <c r="D38" s="175"/>
      <c r="E38" s="170"/>
      <c r="F38" s="51"/>
    </row>
    <row r="39" spans="1:16" s="94" customFormat="1" ht="60">
      <c r="A39" s="154">
        <f>IF(B38="",MAX($A$8:A38)+1,"")</f>
        <v>12</v>
      </c>
      <c r="B39" s="59" t="s">
        <v>63</v>
      </c>
      <c r="C39" s="45" t="s">
        <v>8</v>
      </c>
      <c r="D39" s="122">
        <v>1</v>
      </c>
      <c r="E39" s="250"/>
      <c r="F39" s="78" t="str">
        <f>IF((D39*E39)=0," ",(D39*E39))</f>
        <v xml:space="preserve"> </v>
      </c>
    </row>
    <row r="40" spans="1:16" ht="12.75" thickBot="1"/>
    <row r="41" spans="1:16" s="68" customFormat="1" ht="30" customHeight="1" thickTop="1" thickBot="1">
      <c r="A41" s="137"/>
      <c r="B41" s="66" t="str">
        <f>+CONCATENATE("REKAPITULACIJA GR.DELA - ",B7)</f>
        <v>REKAPITULACIJA GR.DELA - F5. CESTNA RAZSVETLJAVA</v>
      </c>
      <c r="C41" s="67"/>
      <c r="D41" s="101"/>
      <c r="E41" s="132"/>
      <c r="F41" s="103">
        <f>SUM(F8:F40)</f>
        <v>0</v>
      </c>
    </row>
    <row r="42" spans="1:16" ht="12.75" thickTop="1"/>
    <row r="43" spans="1:16" s="68" customFormat="1" ht="30" customHeight="1">
      <c r="A43" s="161"/>
      <c r="B43" s="162"/>
      <c r="C43" s="50"/>
      <c r="D43" s="163"/>
      <c r="E43" s="69"/>
      <c r="F43" s="190"/>
    </row>
  </sheetData>
  <sheetProtection algorithmName="SHA-512" hashValue="rE+bftZnne6N3V9u297eWXzz1xrm8ebbWsMZ7jidraIPib32aBrzl/OhWr7IVJnz4NkRkLGwJe223uEXc4p9CA==" saltValue="eNlRaVXbvDcea6HiJ0tRnA==" spinCount="100000" sheet="1" formatCells="0" formatColumns="0" formatRows="0"/>
  <protectedRanges>
    <protectedRange sqref="E38:E39" name="Obseg1_1_1_1_1"/>
    <protectedRange sqref="E21:E23 E25:E27" name="Obseg1"/>
  </protectedRange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3"/>
  <sheetViews>
    <sheetView showZeros="0" view="pageBreakPreview" zoomScaleNormal="100" zoomScaleSheetLayoutView="100" workbookViewId="0">
      <selection activeCell="D13" sqref="D13"/>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132</v>
      </c>
      <c r="C7" s="45"/>
      <c r="D7" s="46"/>
      <c r="E7" s="29"/>
      <c r="F7" s="29"/>
    </row>
    <row r="8" spans="1:16" s="94" customFormat="1" ht="89.25">
      <c r="A8" s="127"/>
      <c r="B8" s="243" t="s">
        <v>133</v>
      </c>
      <c r="C8" s="45"/>
      <c r="D8" s="46"/>
      <c r="E8" s="185"/>
      <c r="F8" s="78"/>
    </row>
    <row r="9" spans="1:16" s="111" customFormat="1" ht="24">
      <c r="A9" s="154" t="str">
        <f>IF(B8="",MAX($A$8:A8)+1,"")</f>
        <v/>
      </c>
      <c r="B9" s="142" t="s">
        <v>28</v>
      </c>
      <c r="C9" s="45" t="s">
        <v>12</v>
      </c>
      <c r="D9" s="46">
        <v>154</v>
      </c>
      <c r="E9" s="250"/>
      <c r="F9" s="78" t="str">
        <f>IF((D9*E9)=0," ",(D9*E9))</f>
        <v xml:space="preserve"> </v>
      </c>
      <c r="G9" s="94"/>
      <c r="H9" s="94"/>
      <c r="I9" s="94"/>
      <c r="J9" s="94"/>
      <c r="K9" s="94"/>
      <c r="L9" s="94"/>
      <c r="M9" s="94"/>
      <c r="N9" s="94"/>
      <c r="O9" s="94"/>
      <c r="P9" s="94"/>
    </row>
    <row r="10" spans="1:16" s="95" customFormat="1" ht="12.75">
      <c r="A10" s="100"/>
      <c r="B10" s="129"/>
      <c r="C10" s="45"/>
      <c r="D10" s="46"/>
      <c r="E10" s="187"/>
      <c r="F10" s="78"/>
    </row>
    <row r="11" spans="1:16" s="111" customFormat="1" ht="72">
      <c r="A11" s="154">
        <f>IF(B10="",MAX($A$8:A10)+1,"")</f>
        <v>1</v>
      </c>
      <c r="B11" s="143" t="s">
        <v>46</v>
      </c>
      <c r="C11" s="45" t="s">
        <v>13</v>
      </c>
      <c r="D11" s="46">
        <v>62</v>
      </c>
      <c r="E11" s="250"/>
      <c r="F11" s="78" t="str">
        <f>IF((D11*E11)=0," ",(D11*E11))</f>
        <v xml:space="preserve"> </v>
      </c>
      <c r="G11" s="94"/>
      <c r="H11" s="94"/>
      <c r="I11" s="94"/>
      <c r="J11" s="94"/>
      <c r="K11" s="94"/>
      <c r="L11" s="94"/>
      <c r="M11" s="94"/>
      <c r="N11" s="94"/>
      <c r="O11" s="94"/>
      <c r="P11" s="94"/>
    </row>
    <row r="12" spans="1:16" s="95" customFormat="1" ht="12.75">
      <c r="A12" s="51" t="s">
        <v>7</v>
      </c>
      <c r="B12" s="141"/>
      <c r="C12" s="51"/>
      <c r="D12" s="52"/>
      <c r="E12" s="187"/>
      <c r="F12" s="78"/>
    </row>
    <row r="13" spans="1:16" s="111" customFormat="1" ht="60">
      <c r="A13" s="154">
        <f>IF(B12="",MAX($A$8:A12)+1,"")</f>
        <v>2</v>
      </c>
      <c r="B13" s="143" t="s">
        <v>29</v>
      </c>
      <c r="C13" s="124" t="s">
        <v>13</v>
      </c>
      <c r="D13" s="233">
        <v>12.5</v>
      </c>
      <c r="E13" s="250"/>
      <c r="F13" s="78" t="str">
        <f>IF((D13*E13)=0," ",(D13*E13))</f>
        <v xml:space="preserve"> </v>
      </c>
      <c r="G13" s="94"/>
      <c r="H13" s="94"/>
      <c r="I13" s="94"/>
      <c r="J13" s="94"/>
      <c r="K13" s="94"/>
      <c r="L13" s="94"/>
      <c r="M13" s="94"/>
      <c r="N13" s="94"/>
      <c r="O13" s="94"/>
      <c r="P13" s="94"/>
    </row>
    <row r="14" spans="1:16" s="95" customFormat="1" ht="12.75">
      <c r="A14" s="51"/>
      <c r="B14" s="141"/>
      <c r="C14" s="51"/>
      <c r="D14" s="52"/>
      <c r="E14" s="187"/>
      <c r="F14" s="78"/>
    </row>
    <row r="15" spans="1:16" s="111" customFormat="1" ht="48">
      <c r="A15" s="154">
        <f>IF(B14="",MAX($A$8:A14)+1,"")</f>
        <v>3</v>
      </c>
      <c r="B15" s="53" t="s">
        <v>72</v>
      </c>
      <c r="C15" s="45"/>
      <c r="D15" s="46"/>
      <c r="E15" s="187"/>
      <c r="F15" s="78"/>
      <c r="G15" s="94"/>
      <c r="H15" s="94"/>
      <c r="I15" s="94"/>
      <c r="J15" s="94"/>
      <c r="K15" s="94"/>
      <c r="L15" s="94"/>
      <c r="M15" s="94"/>
      <c r="N15" s="94"/>
      <c r="O15" s="94"/>
      <c r="P15" s="94"/>
    </row>
    <row r="16" spans="1:16" s="111" customFormat="1">
      <c r="A16" s="100"/>
      <c r="B16" s="53"/>
      <c r="C16" s="45"/>
      <c r="D16" s="46"/>
      <c r="E16" s="187"/>
      <c r="F16" s="78"/>
      <c r="G16" s="94"/>
      <c r="H16" s="94"/>
      <c r="I16" s="94"/>
      <c r="J16" s="94"/>
      <c r="K16" s="94"/>
      <c r="L16" s="94"/>
      <c r="M16" s="94"/>
      <c r="N16" s="94"/>
      <c r="O16" s="94"/>
      <c r="P16" s="94"/>
    </row>
    <row r="17" spans="1:16" s="111" customFormat="1">
      <c r="A17" s="100"/>
      <c r="B17" s="53" t="s">
        <v>84</v>
      </c>
      <c r="C17" s="45" t="s">
        <v>12</v>
      </c>
      <c r="D17" s="46">
        <v>154</v>
      </c>
      <c r="E17" s="250"/>
      <c r="F17" s="78" t="str">
        <f>IF((D17*E17)=0," ",(D17*E17))</f>
        <v xml:space="preserve"> </v>
      </c>
      <c r="G17" s="94"/>
      <c r="H17" s="94"/>
      <c r="I17" s="94"/>
      <c r="J17" s="94"/>
      <c r="K17" s="94"/>
      <c r="L17" s="94"/>
      <c r="M17" s="94"/>
      <c r="N17" s="94"/>
      <c r="O17" s="94"/>
      <c r="P17" s="94"/>
    </row>
    <row r="18" spans="1:16" s="111" customFormat="1">
      <c r="A18" s="100"/>
      <c r="B18" s="143"/>
      <c r="C18" s="45"/>
      <c r="D18" s="46"/>
      <c r="E18" s="255"/>
      <c r="F18" s="78"/>
      <c r="G18" s="94"/>
      <c r="H18" s="94"/>
      <c r="I18" s="94"/>
      <c r="J18" s="94"/>
      <c r="K18" s="94"/>
      <c r="L18" s="94"/>
      <c r="M18" s="94"/>
      <c r="N18" s="94"/>
      <c r="O18" s="94"/>
      <c r="P18" s="94"/>
    </row>
    <row r="19" spans="1:16" s="111" customFormat="1">
      <c r="A19" s="154">
        <f>IF(B18="",MAX($A$8:A18)+1,"")</f>
        <v>4</v>
      </c>
      <c r="B19" s="144" t="s">
        <v>85</v>
      </c>
      <c r="C19" s="124" t="s">
        <v>8</v>
      </c>
      <c r="D19" s="125">
        <v>1</v>
      </c>
      <c r="E19" s="250"/>
      <c r="F19" s="78" t="str">
        <f>IF((D19*E19)=0," ",(D19*E19))</f>
        <v xml:space="preserve"> </v>
      </c>
      <c r="G19" s="94"/>
      <c r="H19" s="94"/>
      <c r="I19" s="94"/>
      <c r="J19" s="94"/>
      <c r="K19" s="94"/>
      <c r="L19" s="94"/>
      <c r="M19" s="94"/>
      <c r="N19" s="94"/>
      <c r="O19" s="94"/>
      <c r="P19" s="94"/>
    </row>
    <row r="20" spans="1:16" s="95" customFormat="1" ht="12.75">
      <c r="A20" s="51"/>
      <c r="B20" s="141"/>
      <c r="C20" s="51"/>
      <c r="D20" s="52"/>
      <c r="E20" s="187"/>
      <c r="F20" s="78"/>
    </row>
    <row r="21" spans="1:16" s="111" customFormat="1" ht="36">
      <c r="A21" s="154">
        <f>IF(B20="",MAX($A$8:A20)+1,"")</f>
        <v>5</v>
      </c>
      <c r="B21" s="142" t="s">
        <v>31</v>
      </c>
      <c r="C21" s="45" t="s">
        <v>13</v>
      </c>
      <c r="D21" s="46">
        <f>D11-D13</f>
        <v>49.5</v>
      </c>
      <c r="E21" s="250"/>
      <c r="F21" s="78" t="str">
        <f>IF((D21*E21)=0," ",(D21*E21))</f>
        <v xml:space="preserve"> </v>
      </c>
      <c r="G21" s="94"/>
      <c r="H21" s="94"/>
      <c r="I21" s="94"/>
      <c r="J21" s="94"/>
      <c r="K21" s="94"/>
      <c r="L21" s="94"/>
      <c r="M21" s="94"/>
      <c r="N21" s="94"/>
      <c r="O21" s="94"/>
      <c r="P21" s="94"/>
    </row>
    <row r="22" spans="1:16" s="95" customFormat="1" ht="12.75">
      <c r="A22" s="51"/>
      <c r="B22" s="141"/>
      <c r="C22" s="51"/>
      <c r="D22" s="52"/>
      <c r="E22" s="187"/>
      <c r="F22" s="78"/>
    </row>
    <row r="23" spans="1:16" s="95" customFormat="1" ht="72">
      <c r="A23" s="154">
        <f>IF(B22="",MAX($A$8:A22)+1,"")</f>
        <v>6</v>
      </c>
      <c r="B23" s="53" t="s">
        <v>48</v>
      </c>
      <c r="C23" s="45" t="s">
        <v>8</v>
      </c>
      <c r="D23" s="46">
        <v>2</v>
      </c>
      <c r="E23" s="250"/>
      <c r="F23" s="78" t="str">
        <f>IF((D23*E23)=0," ",(D23*E23))</f>
        <v xml:space="preserve"> </v>
      </c>
    </row>
    <row r="24" spans="1:16" s="95" customFormat="1" ht="12.75">
      <c r="A24" s="51"/>
      <c r="B24" s="141"/>
      <c r="C24" s="51"/>
      <c r="D24" s="52"/>
      <c r="E24" s="187"/>
      <c r="F24" s="78"/>
    </row>
    <row r="25" spans="1:16" s="111" customFormat="1" ht="72">
      <c r="A25" s="154">
        <f>IF(B24="",MAX($A$8:A24)+1,"")</f>
        <v>7</v>
      </c>
      <c r="B25" s="53" t="s">
        <v>32</v>
      </c>
      <c r="C25" s="126" t="s">
        <v>13</v>
      </c>
      <c r="D25" s="46">
        <v>10</v>
      </c>
      <c r="E25" s="250"/>
      <c r="F25" s="78" t="str">
        <f>IF((D25*E25)=0," ",(D25*E25))</f>
        <v xml:space="preserve"> </v>
      </c>
      <c r="G25" s="94"/>
      <c r="H25" s="94"/>
      <c r="I25" s="94"/>
      <c r="J25" s="94"/>
      <c r="K25" s="94"/>
      <c r="L25" s="94"/>
      <c r="M25" s="94"/>
      <c r="N25" s="94"/>
      <c r="O25" s="94"/>
      <c r="P25" s="94"/>
    </row>
    <row r="26" spans="1:16" s="111" customFormat="1">
      <c r="A26" s="100"/>
      <c r="B26" s="53"/>
      <c r="C26" s="126"/>
      <c r="D26" s="46"/>
      <c r="E26" s="187"/>
      <c r="F26" s="29"/>
      <c r="G26" s="94"/>
      <c r="H26" s="94"/>
      <c r="I26" s="94"/>
      <c r="J26" s="94"/>
      <c r="K26" s="94"/>
      <c r="L26" s="94"/>
      <c r="M26" s="94"/>
      <c r="N26" s="94"/>
      <c r="O26" s="94"/>
      <c r="P26" s="94"/>
    </row>
    <row r="27" spans="1:16" s="94" customFormat="1" ht="24">
      <c r="A27" s="154">
        <f>IF(B26="",MAX($A$8:A26)+1,"")</f>
        <v>8</v>
      </c>
      <c r="B27" s="53" t="s">
        <v>33</v>
      </c>
      <c r="C27" s="115" t="s">
        <v>12</v>
      </c>
      <c r="D27" s="122">
        <v>10</v>
      </c>
      <c r="E27" s="250"/>
      <c r="F27" s="78" t="str">
        <f>IF((D27*E27)=0," ",(D27*E27))</f>
        <v xml:space="preserve"> </v>
      </c>
    </row>
    <row r="28" spans="1:16" s="95" customFormat="1" ht="12.75">
      <c r="A28" s="51"/>
      <c r="B28" s="51"/>
      <c r="C28" s="51"/>
      <c r="D28" s="175"/>
      <c r="E28" s="170"/>
      <c r="F28" s="51"/>
    </row>
    <row r="29" spans="1:16" s="94" customFormat="1" ht="60">
      <c r="A29" s="154">
        <f>IF(B28="",MAX($A$8:A28)+1,"")</f>
        <v>9</v>
      </c>
      <c r="B29" s="59" t="s">
        <v>87</v>
      </c>
      <c r="C29" s="45" t="s">
        <v>8</v>
      </c>
      <c r="D29" s="122">
        <v>1</v>
      </c>
      <c r="E29" s="250"/>
      <c r="F29" s="78" t="str">
        <f>IF((D29*E29)=0," ",(D29*E29))</f>
        <v xml:space="preserve"> </v>
      </c>
    </row>
    <row r="30" spans="1:16" s="94" customFormat="1" ht="12.75" thickBot="1">
      <c r="A30" s="100"/>
      <c r="B30" s="129"/>
      <c r="C30" s="45"/>
      <c r="D30" s="46"/>
      <c r="E30" s="140"/>
      <c r="F30" s="102"/>
    </row>
    <row r="31" spans="1:16" s="68" customFormat="1" ht="30" customHeight="1" thickTop="1" thickBot="1">
      <c r="A31" s="137"/>
      <c r="B31" s="66" t="str">
        <f>+CONCATENATE("REKAPITULACIJA GR.DELA - ",B7)</f>
        <v>REKAPITULACIJA GR.DELA - F6. TK KABELSKA KANALIZACIJA</v>
      </c>
      <c r="C31" s="67"/>
      <c r="D31" s="101"/>
      <c r="E31" s="132"/>
      <c r="F31" s="103">
        <f>SUM(F8:F30)</f>
        <v>0</v>
      </c>
    </row>
    <row r="32" spans="1:16" s="68" customFormat="1" ht="30" customHeight="1" thickTop="1">
      <c r="A32" s="161"/>
      <c r="B32" s="162"/>
      <c r="C32" s="50"/>
      <c r="D32" s="163"/>
      <c r="E32" s="69"/>
      <c r="F32" s="190"/>
    </row>
    <row r="33" spans="1:6" s="68" customFormat="1" ht="30" customHeight="1">
      <c r="A33" s="161"/>
      <c r="B33" s="162"/>
      <c r="C33" s="50"/>
      <c r="D33" s="163"/>
      <c r="E33" s="69"/>
      <c r="F33" s="190"/>
    </row>
  </sheetData>
  <sheetProtection algorithmName="SHA-512" hashValue="nSndOZdFrU9CE3EjoBf72MRFQ4AzH57IRUz63rJVpDO3Byd15ORneDGjKrlcGApA3aKZoyi1IvO0tSIDdjDXug==" saltValue="W6sXX5pDrFaCKF26TklWFA==" spinCount="100000" sheet="1" formatCells="0" formatColumns="0" formatRows="0"/>
  <protectedRanges>
    <protectedRange sqref="E28:E29" name="Obseg1_1_1_1_1"/>
  </protectedRange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4"/>
  <sheetViews>
    <sheetView showZeros="0" view="pageBreakPreview" zoomScaleNormal="100" zoomScaleSheetLayoutView="100" workbookViewId="0">
      <selection activeCell="E14" sqref="E14"/>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135</v>
      </c>
      <c r="C7" s="45"/>
      <c r="D7" s="46"/>
      <c r="E7" s="29"/>
      <c r="F7" s="29"/>
    </row>
    <row r="8" spans="1:16" s="94" customFormat="1" ht="51">
      <c r="A8" s="127"/>
      <c r="B8" s="243" t="s">
        <v>134</v>
      </c>
      <c r="C8" s="45"/>
      <c r="D8" s="46"/>
      <c r="E8" s="185"/>
      <c r="F8" s="78"/>
    </row>
    <row r="9" spans="1:16" s="94" customFormat="1" ht="12.75">
      <c r="A9" s="127"/>
      <c r="B9" s="243"/>
      <c r="C9" s="45"/>
      <c r="D9" s="46"/>
      <c r="E9" s="185"/>
      <c r="F9" s="78"/>
    </row>
    <row r="10" spans="1:16" s="111" customFormat="1" ht="24">
      <c r="A10" s="154">
        <f>IF(B9="",MAX($A$8:A9)+1,"")</f>
        <v>1</v>
      </c>
      <c r="B10" s="142" t="s">
        <v>28</v>
      </c>
      <c r="C10" s="45" t="s">
        <v>12</v>
      </c>
      <c r="D10" s="46">
        <v>50</v>
      </c>
      <c r="E10" s="250"/>
      <c r="F10" s="78" t="str">
        <f>IF((D10*E10)=0," ",(D10*E10))</f>
        <v xml:space="preserve"> </v>
      </c>
      <c r="G10" s="94"/>
      <c r="H10" s="94"/>
      <c r="I10" s="94"/>
      <c r="J10" s="94"/>
      <c r="K10" s="94"/>
      <c r="L10" s="94"/>
      <c r="M10" s="94"/>
      <c r="N10" s="94"/>
      <c r="O10" s="94"/>
      <c r="P10" s="94"/>
    </row>
    <row r="11" spans="1:16" s="95" customFormat="1" ht="12.75">
      <c r="A11" s="100"/>
      <c r="B11" s="129"/>
      <c r="C11" s="45"/>
      <c r="D11" s="46"/>
      <c r="E11" s="187"/>
      <c r="F11" s="78"/>
    </row>
    <row r="12" spans="1:16" s="111" customFormat="1" ht="72">
      <c r="A12" s="154">
        <f>IF(B11="",MAX($A$8:A11)+1,"")</f>
        <v>2</v>
      </c>
      <c r="B12" s="143" t="s">
        <v>46</v>
      </c>
      <c r="C12" s="45" t="s">
        <v>13</v>
      </c>
      <c r="D12" s="46">
        <v>25</v>
      </c>
      <c r="E12" s="250"/>
      <c r="F12" s="78" t="str">
        <f>IF((D12*E12)=0," ",(D12*E12))</f>
        <v xml:space="preserve"> </v>
      </c>
      <c r="G12" s="94"/>
      <c r="H12" s="94"/>
      <c r="I12" s="94"/>
      <c r="J12" s="94"/>
      <c r="K12" s="94"/>
      <c r="L12" s="94"/>
      <c r="M12" s="94"/>
      <c r="N12" s="94"/>
      <c r="O12" s="94"/>
      <c r="P12" s="94"/>
    </row>
    <row r="13" spans="1:16" s="95" customFormat="1" ht="12.75">
      <c r="A13" s="51" t="s">
        <v>7</v>
      </c>
      <c r="B13" s="141"/>
      <c r="C13" s="51"/>
      <c r="D13" s="52"/>
      <c r="E13" s="187"/>
      <c r="F13" s="78"/>
    </row>
    <row r="14" spans="1:16" s="111" customFormat="1" ht="60">
      <c r="A14" s="154">
        <f>IF(B13="",MAX($A$8:A13)+1,"")</f>
        <v>3</v>
      </c>
      <c r="B14" s="143" t="s">
        <v>29</v>
      </c>
      <c r="C14" s="124" t="s">
        <v>13</v>
      </c>
      <c r="D14" s="233">
        <v>5</v>
      </c>
      <c r="E14" s="250"/>
      <c r="F14" s="78" t="str">
        <f>IF((D14*E14)=0," ",(D14*E14))</f>
        <v xml:space="preserve"> </v>
      </c>
      <c r="G14" s="94"/>
      <c r="H14" s="94"/>
      <c r="I14" s="94"/>
      <c r="J14" s="94"/>
      <c r="K14" s="94"/>
      <c r="L14" s="94"/>
      <c r="M14" s="94"/>
      <c r="N14" s="94"/>
      <c r="O14" s="94"/>
      <c r="P14" s="94"/>
    </row>
    <row r="15" spans="1:16" s="95" customFormat="1" ht="12.75">
      <c r="A15" s="51"/>
      <c r="B15" s="141"/>
      <c r="C15" s="51"/>
      <c r="D15" s="52"/>
      <c r="E15" s="187"/>
      <c r="F15" s="78"/>
    </row>
    <row r="16" spans="1:16" s="111" customFormat="1" ht="48">
      <c r="A16" s="154">
        <f>IF(B15="",MAX($A$8:A15)+1,"")</f>
        <v>4</v>
      </c>
      <c r="B16" s="53" t="s">
        <v>72</v>
      </c>
      <c r="C16" s="45"/>
      <c r="D16" s="46"/>
      <c r="E16" s="187"/>
      <c r="F16" s="78"/>
      <c r="G16" s="94"/>
      <c r="H16" s="94"/>
      <c r="I16" s="94"/>
      <c r="J16" s="94"/>
      <c r="K16" s="94"/>
      <c r="L16" s="94"/>
      <c r="M16" s="94"/>
      <c r="N16" s="94"/>
      <c r="O16" s="94"/>
      <c r="P16" s="94"/>
    </row>
    <row r="17" spans="1:16" s="111" customFormat="1">
      <c r="A17" s="100"/>
      <c r="B17" s="53"/>
      <c r="C17" s="45"/>
      <c r="D17" s="46"/>
      <c r="E17" s="187"/>
      <c r="F17" s="78"/>
      <c r="G17" s="94"/>
      <c r="H17" s="94"/>
      <c r="I17" s="94"/>
      <c r="J17" s="94"/>
      <c r="K17" s="94"/>
      <c r="L17" s="94"/>
      <c r="M17" s="94"/>
      <c r="N17" s="94"/>
      <c r="O17" s="94"/>
      <c r="P17" s="94"/>
    </row>
    <row r="18" spans="1:16" s="111" customFormat="1">
      <c r="A18" s="100"/>
      <c r="B18" s="53" t="s">
        <v>136</v>
      </c>
      <c r="C18" s="45" t="s">
        <v>12</v>
      </c>
      <c r="D18" s="46">
        <v>50</v>
      </c>
      <c r="E18" s="250"/>
      <c r="F18" s="78" t="str">
        <f>IF((D18*E18)=0," ",(D18*E18))</f>
        <v xml:space="preserve"> </v>
      </c>
      <c r="G18" s="94"/>
      <c r="H18" s="94"/>
      <c r="I18" s="94"/>
      <c r="J18" s="94"/>
      <c r="K18" s="94"/>
      <c r="L18" s="94"/>
      <c r="M18" s="94"/>
      <c r="N18" s="94"/>
      <c r="O18" s="94"/>
      <c r="P18" s="94"/>
    </row>
    <row r="19" spans="1:16" s="111" customFormat="1">
      <c r="A19" s="100"/>
      <c r="B19" s="143"/>
      <c r="C19" s="45"/>
      <c r="D19" s="46"/>
      <c r="E19" s="255"/>
      <c r="F19" s="78"/>
      <c r="G19" s="94"/>
      <c r="H19" s="94"/>
      <c r="I19" s="94"/>
      <c r="J19" s="94"/>
      <c r="K19" s="94"/>
      <c r="L19" s="94"/>
      <c r="M19" s="94"/>
      <c r="N19" s="94"/>
      <c r="O19" s="94"/>
      <c r="P19" s="94"/>
    </row>
    <row r="20" spans="1:16" s="111" customFormat="1">
      <c r="A20" s="154">
        <f>IF(B19="",MAX($A$8:A19)+1,"")</f>
        <v>5</v>
      </c>
      <c r="B20" s="144" t="s">
        <v>85</v>
      </c>
      <c r="C20" s="124" t="s">
        <v>8</v>
      </c>
      <c r="D20" s="125">
        <v>1</v>
      </c>
      <c r="E20" s="250"/>
      <c r="F20" s="78" t="str">
        <f>IF((D20*E20)=0," ",(D20*E20))</f>
        <v xml:space="preserve"> </v>
      </c>
      <c r="G20" s="94"/>
      <c r="H20" s="94"/>
      <c r="I20" s="94"/>
      <c r="J20" s="94"/>
      <c r="K20" s="94"/>
      <c r="L20" s="94"/>
      <c r="M20" s="94"/>
      <c r="N20" s="94"/>
      <c r="O20" s="94"/>
      <c r="P20" s="94"/>
    </row>
    <row r="21" spans="1:16" s="95" customFormat="1" ht="12.75">
      <c r="A21" s="51"/>
      <c r="B21" s="141"/>
      <c r="C21" s="51"/>
      <c r="D21" s="52"/>
      <c r="E21" s="187"/>
      <c r="F21" s="78"/>
    </row>
    <row r="22" spans="1:16" s="111" customFormat="1" ht="36">
      <c r="A22" s="154">
        <f>IF(B21="",MAX($A$8:A21)+1,"")</f>
        <v>6</v>
      </c>
      <c r="B22" s="142" t="s">
        <v>31</v>
      </c>
      <c r="C22" s="45" t="s">
        <v>13</v>
      </c>
      <c r="D22" s="46">
        <f>D12-D14</f>
        <v>20</v>
      </c>
      <c r="E22" s="250"/>
      <c r="F22" s="78" t="str">
        <f>IF((D22*E22)=0," ",(D22*E22))</f>
        <v xml:space="preserve"> </v>
      </c>
      <c r="G22" s="94"/>
      <c r="H22" s="94"/>
      <c r="I22" s="94"/>
      <c r="J22" s="94"/>
      <c r="K22" s="94"/>
      <c r="L22" s="94"/>
      <c r="M22" s="94"/>
      <c r="N22" s="94"/>
      <c r="O22" s="94"/>
      <c r="P22" s="94"/>
    </row>
    <row r="23" spans="1:16" s="95" customFormat="1" ht="12.75">
      <c r="A23" s="51"/>
      <c r="B23" s="141"/>
      <c r="C23" s="51"/>
      <c r="D23" s="52"/>
      <c r="E23" s="187"/>
      <c r="F23" s="78"/>
    </row>
    <row r="24" spans="1:16" s="95" customFormat="1" ht="72">
      <c r="A24" s="154">
        <f>IF(B23="",MAX($A$8:A23)+1,"")</f>
        <v>7</v>
      </c>
      <c r="B24" s="53" t="s">
        <v>48</v>
      </c>
      <c r="C24" s="45" t="s">
        <v>8</v>
      </c>
      <c r="D24" s="46">
        <v>1</v>
      </c>
      <c r="E24" s="250"/>
      <c r="F24" s="78" t="str">
        <f>IF((D24*E24)=0," ",(D24*E24))</f>
        <v xml:space="preserve"> </v>
      </c>
    </row>
    <row r="25" spans="1:16" s="95" customFormat="1" ht="12.75">
      <c r="A25" s="51"/>
      <c r="B25" s="141"/>
      <c r="C25" s="51"/>
      <c r="D25" s="52"/>
      <c r="E25" s="187"/>
      <c r="F25" s="78"/>
    </row>
    <row r="26" spans="1:16" s="111" customFormat="1" ht="72">
      <c r="A26" s="154">
        <f>IF(B25="",MAX($A$8:A25)+1,"")</f>
        <v>8</v>
      </c>
      <c r="B26" s="53" t="s">
        <v>32</v>
      </c>
      <c r="C26" s="126" t="s">
        <v>13</v>
      </c>
      <c r="D26" s="46">
        <v>5</v>
      </c>
      <c r="E26" s="250"/>
      <c r="F26" s="78" t="str">
        <f>IF((D26*E26)=0," ",(D26*E26))</f>
        <v xml:space="preserve"> </v>
      </c>
      <c r="G26" s="94"/>
      <c r="H26" s="94"/>
      <c r="I26" s="94"/>
      <c r="J26" s="94"/>
      <c r="K26" s="94"/>
      <c r="L26" s="94"/>
      <c r="M26" s="94"/>
      <c r="N26" s="94"/>
      <c r="O26" s="94"/>
      <c r="P26" s="94"/>
    </row>
    <row r="27" spans="1:16" s="111" customFormat="1">
      <c r="A27" s="100"/>
      <c r="B27" s="53"/>
      <c r="C27" s="126"/>
      <c r="D27" s="46"/>
      <c r="E27" s="187"/>
      <c r="F27" s="29"/>
      <c r="G27" s="94"/>
      <c r="H27" s="94"/>
      <c r="I27" s="94"/>
      <c r="J27" s="94"/>
      <c r="K27" s="94"/>
      <c r="L27" s="94"/>
      <c r="M27" s="94"/>
      <c r="N27" s="94"/>
      <c r="O27" s="94"/>
      <c r="P27" s="94"/>
    </row>
    <row r="28" spans="1:16" s="94" customFormat="1" ht="24">
      <c r="A28" s="154">
        <f>IF(B27="",MAX($A$8:A27)+1,"")</f>
        <v>9</v>
      </c>
      <c r="B28" s="53" t="s">
        <v>33</v>
      </c>
      <c r="C28" s="115" t="s">
        <v>12</v>
      </c>
      <c r="D28" s="122">
        <v>10</v>
      </c>
      <c r="E28" s="250"/>
      <c r="F28" s="78" t="str">
        <f>IF((D28*E28)=0," ",(D28*E28))</f>
        <v xml:space="preserve"> </v>
      </c>
    </row>
    <row r="29" spans="1:16" s="95" customFormat="1" ht="12.75">
      <c r="A29" s="51"/>
      <c r="B29" s="51"/>
      <c r="C29" s="51"/>
      <c r="D29" s="175"/>
      <c r="E29" s="170"/>
      <c r="F29" s="51"/>
    </row>
    <row r="30" spans="1:16" s="94" customFormat="1" ht="60">
      <c r="A30" s="154">
        <f>IF(B29="",MAX($A$8:A29)+1,"")</f>
        <v>10</v>
      </c>
      <c r="B30" s="59" t="s">
        <v>137</v>
      </c>
      <c r="C30" s="45" t="s">
        <v>8</v>
      </c>
      <c r="D30" s="122">
        <v>1</v>
      </c>
      <c r="E30" s="250"/>
      <c r="F30" s="78" t="str">
        <f>IF((D30*E30)=0," ",(D30*E30))</f>
        <v xml:space="preserve"> </v>
      </c>
    </row>
    <row r="31" spans="1:16" s="94" customFormat="1" ht="12.75" thickBot="1">
      <c r="A31" s="100"/>
      <c r="B31" s="129"/>
      <c r="C31" s="45"/>
      <c r="D31" s="46"/>
      <c r="E31" s="140"/>
      <c r="F31" s="102"/>
    </row>
    <row r="32" spans="1:16" s="68" customFormat="1" ht="30" customHeight="1" thickTop="1" thickBot="1">
      <c r="A32" s="137"/>
      <c r="B32" s="66" t="str">
        <f>+CONCATENATE("REKAPITULACIJA GR.DELA - ",B7)</f>
        <v>REKAPITULACIJA GR.DELA - F7. KABELSKA KANALIZACIJA - REZ.</v>
      </c>
      <c r="C32" s="67"/>
      <c r="D32" s="101"/>
      <c r="E32" s="132"/>
      <c r="F32" s="103">
        <f>SUM(F8:F31)</f>
        <v>0</v>
      </c>
    </row>
    <row r="33" spans="1:6" s="68" customFormat="1" ht="30" customHeight="1" thickTop="1">
      <c r="A33" s="161"/>
      <c r="B33" s="162"/>
      <c r="C33" s="50"/>
      <c r="D33" s="163"/>
      <c r="E33" s="69"/>
      <c r="F33" s="190"/>
    </row>
    <row r="34" spans="1:6" s="68" customFormat="1" ht="30" customHeight="1">
      <c r="A34" s="161"/>
      <c r="B34" s="162"/>
      <c r="C34" s="50"/>
      <c r="D34" s="163"/>
      <c r="E34" s="69"/>
      <c r="F34" s="190"/>
    </row>
  </sheetData>
  <sheetProtection algorithmName="SHA-512" hashValue="HBaUNnVegNfJ79j/YgOd8Hm3EYhb9YGCdQslKIeVqxK7JEKyN+3Ur3y2J5iTwyY/VNi1Yfke/wbAWwo+iaee5g==" saltValue="vPJgeNNJ9H502Q369Ja8rQ==" spinCount="100000" sheet="1" formatCells="0" formatColumns="0" formatRows="0"/>
  <protectedRanges>
    <protectedRange sqref="E29:E30" name="Obseg1_1_1_1_1"/>
  </protectedRange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3"/>
  <sheetViews>
    <sheetView showZeros="0" view="pageBreakPreview" topLeftCell="A20" zoomScaleNormal="100" zoomScaleSheetLayoutView="100" workbookViewId="0">
      <selection activeCell="C29" sqref="C29"/>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138</v>
      </c>
      <c r="C7" s="45"/>
      <c r="D7" s="46"/>
      <c r="E7" s="29"/>
      <c r="F7" s="29"/>
    </row>
    <row r="8" spans="1:16" s="94" customFormat="1" ht="12.75">
      <c r="A8" s="136"/>
      <c r="B8" s="123"/>
      <c r="C8" s="45"/>
      <c r="D8" s="46"/>
      <c r="E8" s="29"/>
      <c r="F8" s="29"/>
    </row>
    <row r="9" spans="1:16" s="94" customFormat="1" ht="89.25">
      <c r="A9" s="136"/>
      <c r="B9" s="234" t="s">
        <v>89</v>
      </c>
      <c r="C9" s="45"/>
      <c r="D9" s="46"/>
      <c r="E9" s="169"/>
      <c r="F9" s="29"/>
    </row>
    <row r="10" spans="1:16" s="94" customFormat="1">
      <c r="A10" s="127"/>
      <c r="B10" s="59"/>
      <c r="C10" s="45"/>
      <c r="D10" s="46"/>
      <c r="E10" s="185"/>
      <c r="F10" s="78"/>
    </row>
    <row r="11" spans="1:16" s="111" customFormat="1" ht="48">
      <c r="A11" s="154">
        <f>IF(B10="",MAX($A$10:A10)+1,"")</f>
        <v>1</v>
      </c>
      <c r="B11" s="142" t="s">
        <v>88</v>
      </c>
      <c r="C11" s="45" t="s">
        <v>12</v>
      </c>
      <c r="D11" s="46">
        <v>330</v>
      </c>
      <c r="E11" s="250"/>
      <c r="F11" s="78" t="str">
        <f>IF((D11*E11)=0," ",(D11*E11))</f>
        <v xml:space="preserve"> </v>
      </c>
      <c r="G11" s="94"/>
      <c r="H11" s="94"/>
      <c r="I11" s="94"/>
      <c r="J11" s="94"/>
      <c r="K11" s="94"/>
      <c r="L11" s="94"/>
      <c r="M11" s="94"/>
      <c r="N11" s="94"/>
      <c r="O11" s="94"/>
      <c r="P11" s="94"/>
    </row>
    <row r="12" spans="1:16" s="95" customFormat="1" ht="12.75">
      <c r="A12" s="100"/>
      <c r="B12" s="129"/>
      <c r="C12" s="45"/>
      <c r="D12" s="46"/>
      <c r="E12" s="187"/>
      <c r="F12" s="78"/>
    </row>
    <row r="13" spans="1:16" s="111" customFormat="1" ht="48">
      <c r="A13" s="154">
        <f>IF(B12="",MAX($A$10:A12)+1,"")</f>
        <v>2</v>
      </c>
      <c r="B13" s="143" t="s">
        <v>94</v>
      </c>
      <c r="C13" s="45" t="s">
        <v>8</v>
      </c>
      <c r="D13" s="46">
        <v>2</v>
      </c>
      <c r="E13" s="250"/>
      <c r="F13" s="78" t="str">
        <f>IF((D13*E13)=0," ",(D13*E13))</f>
        <v xml:space="preserve"> </v>
      </c>
      <c r="G13" s="94"/>
      <c r="H13" s="94"/>
      <c r="I13" s="94"/>
      <c r="J13" s="94"/>
      <c r="K13" s="94"/>
      <c r="L13" s="94"/>
      <c r="M13" s="94"/>
      <c r="N13" s="94"/>
      <c r="O13" s="94"/>
      <c r="P13" s="94"/>
    </row>
    <row r="14" spans="1:16" s="95" customFormat="1" ht="12.75">
      <c r="A14" s="100"/>
      <c r="B14" s="129"/>
      <c r="C14" s="45"/>
      <c r="D14" s="46"/>
      <c r="E14" s="187"/>
      <c r="F14" s="78"/>
    </row>
    <row r="15" spans="1:16" s="111" customFormat="1" ht="72">
      <c r="A15" s="154">
        <f>IF(B14="",MAX($A$10:A14)+1,"")</f>
        <v>3</v>
      </c>
      <c r="B15" s="143" t="s">
        <v>73</v>
      </c>
      <c r="C15" s="45" t="s">
        <v>13</v>
      </c>
      <c r="D15" s="46">
        <v>8</v>
      </c>
      <c r="E15" s="250"/>
      <c r="F15" s="78" t="str">
        <f>IF((D15*E15)=0," ",(D15*E15))</f>
        <v xml:space="preserve"> </v>
      </c>
      <c r="G15" s="94"/>
      <c r="H15" s="94"/>
      <c r="I15" s="94"/>
      <c r="J15" s="94"/>
      <c r="K15" s="94"/>
      <c r="L15" s="94"/>
      <c r="M15" s="94"/>
      <c r="N15" s="94"/>
      <c r="O15" s="94"/>
      <c r="P15" s="94"/>
    </row>
    <row r="16" spans="1:16" s="95" customFormat="1" ht="12.75">
      <c r="A16" s="51" t="s">
        <v>7</v>
      </c>
      <c r="B16" s="141"/>
      <c r="C16" s="51"/>
      <c r="D16" s="52"/>
      <c r="E16" s="187"/>
      <c r="F16" s="78"/>
    </row>
    <row r="17" spans="1:16" s="111" customFormat="1" ht="60">
      <c r="A17" s="154">
        <f>IF(B16="",MAX($A$10:A16)+1,"")</f>
        <v>4</v>
      </c>
      <c r="B17" s="143" t="s">
        <v>29</v>
      </c>
      <c r="C17" s="124" t="s">
        <v>13</v>
      </c>
      <c r="D17" s="125">
        <v>2</v>
      </c>
      <c r="E17" s="250"/>
      <c r="F17" s="78" t="str">
        <f>IF((D17*E17)=0," ",(D17*E17))</f>
        <v xml:space="preserve"> </v>
      </c>
      <c r="G17" s="94"/>
      <c r="H17" s="94"/>
      <c r="I17" s="94"/>
      <c r="J17" s="94"/>
      <c r="K17" s="94"/>
      <c r="L17" s="94"/>
      <c r="M17" s="94"/>
      <c r="N17" s="94"/>
      <c r="O17" s="94"/>
      <c r="P17" s="94"/>
    </row>
    <row r="18" spans="1:16" s="95" customFormat="1" ht="12.75">
      <c r="A18" s="51"/>
      <c r="B18" s="141"/>
      <c r="C18" s="51"/>
      <c r="D18" s="52"/>
      <c r="E18" s="187"/>
      <c r="F18" s="78"/>
    </row>
    <row r="19" spans="1:16" s="111" customFormat="1" ht="36">
      <c r="A19" s="154">
        <f>IF(B18="",MAX($A$10:A18)+1,"")</f>
        <v>5</v>
      </c>
      <c r="B19" s="53" t="s">
        <v>90</v>
      </c>
      <c r="C19" s="45" t="s">
        <v>12</v>
      </c>
      <c r="D19" s="46">
        <v>12</v>
      </c>
      <c r="E19" s="250"/>
      <c r="F19" s="78" t="str">
        <f>IF((D19*E19)=0," ",(D19*E19))</f>
        <v xml:space="preserve"> </v>
      </c>
      <c r="G19" s="94"/>
      <c r="H19" s="94"/>
      <c r="I19" s="94"/>
      <c r="J19" s="94"/>
      <c r="K19" s="94"/>
      <c r="L19" s="94"/>
      <c r="M19" s="94"/>
      <c r="N19" s="94"/>
      <c r="O19" s="94"/>
      <c r="P19" s="94"/>
    </row>
    <row r="20" spans="1:16" s="95" customFormat="1" ht="12.75">
      <c r="A20" s="51"/>
      <c r="B20" s="141"/>
      <c r="C20" s="51"/>
      <c r="D20" s="52"/>
      <c r="E20" s="187"/>
      <c r="F20" s="78"/>
    </row>
    <row r="21" spans="1:16" s="111" customFormat="1" ht="36">
      <c r="A21" s="154">
        <f>IF(B20="",MAX($A$10:A20)+1,"")</f>
        <v>6</v>
      </c>
      <c r="B21" s="142" t="s">
        <v>31</v>
      </c>
      <c r="C21" s="45" t="s">
        <v>13</v>
      </c>
      <c r="D21" s="46">
        <f>D15-D17</f>
        <v>6</v>
      </c>
      <c r="E21" s="250"/>
      <c r="F21" s="78" t="str">
        <f>IF((D21*E21)=0," ",(D21*E21))</f>
        <v xml:space="preserve"> </v>
      </c>
      <c r="G21" s="94"/>
      <c r="H21" s="94"/>
      <c r="I21" s="94"/>
      <c r="J21" s="94"/>
      <c r="K21" s="94"/>
      <c r="L21" s="94"/>
      <c r="M21" s="94"/>
      <c r="N21" s="94"/>
      <c r="O21" s="94"/>
      <c r="P21" s="94"/>
    </row>
    <row r="22" spans="1:16" s="95" customFormat="1" ht="12.75">
      <c r="A22" s="51"/>
      <c r="B22" s="141"/>
      <c r="C22" s="51"/>
      <c r="D22" s="52"/>
      <c r="E22" s="187"/>
      <c r="F22" s="78"/>
    </row>
    <row r="23" spans="1:16" s="95" customFormat="1" ht="72">
      <c r="A23" s="154">
        <f>IF(B22="",MAX($A$10:A22)+1,"")</f>
        <v>7</v>
      </c>
      <c r="B23" s="53" t="s">
        <v>48</v>
      </c>
      <c r="C23" s="45" t="s">
        <v>8</v>
      </c>
      <c r="D23" s="46">
        <v>1</v>
      </c>
      <c r="E23" s="250"/>
      <c r="F23" s="78" t="str">
        <f>IF((D23*E23)=0," ",(D23*E23))</f>
        <v xml:space="preserve"> </v>
      </c>
    </row>
    <row r="24" spans="1:16" s="95" customFormat="1" ht="12.75">
      <c r="A24" s="51"/>
      <c r="B24" s="141"/>
      <c r="C24" s="51"/>
      <c r="D24" s="52"/>
      <c r="E24" s="187"/>
      <c r="F24" s="78"/>
    </row>
    <row r="25" spans="1:16" s="111" customFormat="1" ht="72">
      <c r="A25" s="154">
        <f>IF(B24="",MAX($A$10:A24)+1,"")</f>
        <v>8</v>
      </c>
      <c r="B25" s="53" t="s">
        <v>32</v>
      </c>
      <c r="C25" s="126" t="s">
        <v>13</v>
      </c>
      <c r="D25" s="46">
        <v>1</v>
      </c>
      <c r="E25" s="250"/>
      <c r="F25" s="78" t="str">
        <f>IF((D25*E25)=0," ",(D25*E25))</f>
        <v xml:space="preserve"> </v>
      </c>
      <c r="G25" s="94"/>
      <c r="H25" s="94"/>
      <c r="I25" s="94"/>
      <c r="J25" s="94"/>
      <c r="K25" s="94"/>
      <c r="L25" s="94"/>
      <c r="M25" s="94"/>
      <c r="N25" s="94"/>
      <c r="O25" s="94"/>
      <c r="P25" s="94"/>
    </row>
    <row r="26" spans="1:16" s="111" customFormat="1">
      <c r="A26" s="100"/>
      <c r="B26" s="53"/>
      <c r="C26" s="126"/>
      <c r="D26" s="46"/>
      <c r="E26" s="187"/>
      <c r="F26" s="29"/>
      <c r="G26" s="94"/>
      <c r="H26" s="94"/>
      <c r="I26" s="94"/>
      <c r="J26" s="94"/>
      <c r="K26" s="94"/>
      <c r="L26" s="94"/>
      <c r="M26" s="94"/>
      <c r="N26" s="94"/>
      <c r="O26" s="94"/>
      <c r="P26" s="94"/>
    </row>
    <row r="27" spans="1:16" s="94" customFormat="1" ht="24">
      <c r="A27" s="154">
        <f>IF(B26="",MAX($A$10:A26)+1,"")</f>
        <v>9</v>
      </c>
      <c r="B27" s="53" t="s">
        <v>33</v>
      </c>
      <c r="C27" s="115" t="s">
        <v>12</v>
      </c>
      <c r="D27" s="122">
        <v>10</v>
      </c>
      <c r="E27" s="250"/>
      <c r="F27" s="78" t="str">
        <f>IF((D27*E27)=0," ",(D27*E27))</f>
        <v xml:space="preserve"> </v>
      </c>
    </row>
    <row r="28" spans="1:16" s="94" customFormat="1" ht="12.75">
      <c r="A28" s="154"/>
      <c r="B28" s="53"/>
      <c r="C28" s="115"/>
      <c r="D28" s="122"/>
      <c r="E28" s="170"/>
      <c r="F28" s="78"/>
    </row>
    <row r="29" spans="1:16" s="94" customFormat="1" ht="36">
      <c r="A29" s="154">
        <f>IF(B28="",MAX($A$10:A28)+1,"")</f>
        <v>10</v>
      </c>
      <c r="B29" s="53" t="s">
        <v>91</v>
      </c>
      <c r="C29" s="115" t="s">
        <v>8</v>
      </c>
      <c r="D29" s="122">
        <v>1</v>
      </c>
      <c r="E29" s="250"/>
      <c r="F29" s="78" t="str">
        <f>IF((D29*E29)=0," ",(D29*E29))</f>
        <v xml:space="preserve"> </v>
      </c>
    </row>
    <row r="30" spans="1:16" s="94" customFormat="1" ht="12.75" thickBot="1">
      <c r="A30" s="100"/>
      <c r="B30" s="129"/>
      <c r="C30" s="45"/>
      <c r="D30" s="46"/>
      <c r="E30" s="140"/>
      <c r="F30" s="102"/>
    </row>
    <row r="31" spans="1:16" s="68" customFormat="1" ht="30" customHeight="1" thickTop="1" thickBot="1">
      <c r="A31" s="137"/>
      <c r="B31" s="66" t="str">
        <f>+CONCATENATE("REKAPITULACIJA GR.DELA - ",B7)</f>
        <v>REKAPITULACIJA GR.DELA - F8. ZAŠČITA OBSTOJEČEGA TK OMREŽJA</v>
      </c>
      <c r="C31" s="67"/>
      <c r="D31" s="101"/>
      <c r="E31" s="132"/>
      <c r="F31" s="103">
        <f>SUM(F10:F30)</f>
        <v>0</v>
      </c>
    </row>
    <row r="32" spans="1:16" s="68" customFormat="1" ht="30" customHeight="1" thickTop="1">
      <c r="A32" s="161"/>
      <c r="B32" s="162"/>
      <c r="C32" s="50"/>
      <c r="D32" s="163"/>
      <c r="E32" s="69"/>
      <c r="F32" s="190"/>
    </row>
    <row r="33" spans="1:6" s="68" customFormat="1" ht="30" customHeight="1">
      <c r="A33" s="161"/>
      <c r="B33" s="162"/>
      <c r="C33" s="50"/>
      <c r="D33" s="163"/>
      <c r="E33" s="69"/>
      <c r="F33" s="190"/>
    </row>
  </sheetData>
  <sheetProtection algorithmName="SHA-512" hashValue="F8Io9PH34TLv627jVSAY6SD59n0gU5V6CookhbG2V/gvMbcfB9h/CbLmlawdSxpjK0Znohz6PckqwxS2nc2v0Q==" saltValue="UPH5IYzqEzxWlriDyu2XIQ=="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rowBreaks count="1" manualBreakCount="1">
    <brk id="26" max="5"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22"/>
  <sheetViews>
    <sheetView showZeros="0" view="pageBreakPreview" zoomScaleNormal="100" zoomScaleSheetLayoutView="100" workbookViewId="0">
      <selection activeCell="E16" sqref="E16"/>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139</v>
      </c>
      <c r="C7" s="45"/>
      <c r="D7" s="46"/>
      <c r="E7" s="29"/>
      <c r="F7" s="29"/>
    </row>
    <row r="8" spans="1:16" s="94" customFormat="1" ht="12.75">
      <c r="A8" s="136"/>
      <c r="B8" s="123"/>
      <c r="C8" s="45"/>
      <c r="D8" s="46"/>
      <c r="E8" s="29"/>
      <c r="F8" s="29"/>
    </row>
    <row r="9" spans="1:16" s="94" customFormat="1" ht="102">
      <c r="A9" s="136"/>
      <c r="B9" s="234" t="s">
        <v>92</v>
      </c>
      <c r="C9" s="45"/>
      <c r="D9" s="46"/>
      <c r="E9" s="29"/>
      <c r="F9" s="29"/>
    </row>
    <row r="10" spans="1:16" s="94" customFormat="1">
      <c r="A10" s="127"/>
      <c r="B10" s="59"/>
      <c r="C10" s="45"/>
      <c r="D10" s="46"/>
      <c r="E10" s="139"/>
      <c r="F10" s="78"/>
    </row>
    <row r="11" spans="1:16" s="111" customFormat="1" ht="48">
      <c r="A11" s="154">
        <f>IF(B10="",MAX($A$10:A10)+1,"")</f>
        <v>1</v>
      </c>
      <c r="B11" s="142" t="s">
        <v>93</v>
      </c>
      <c r="C11" s="45" t="s">
        <v>12</v>
      </c>
      <c r="D11" s="46">
        <v>965</v>
      </c>
      <c r="E11" s="250"/>
      <c r="F11" s="78" t="str">
        <f>IF((D11*E11)=0," ",(D11*E11))</f>
        <v xml:space="preserve"> </v>
      </c>
      <c r="G11" s="94"/>
      <c r="H11" s="94"/>
      <c r="I11" s="94"/>
      <c r="J11" s="94"/>
      <c r="K11" s="94"/>
      <c r="L11" s="94"/>
      <c r="M11" s="94"/>
      <c r="N11" s="94"/>
      <c r="O11" s="94"/>
      <c r="P11" s="94"/>
    </row>
    <row r="12" spans="1:16" s="95" customFormat="1" ht="12.75">
      <c r="A12" s="100"/>
      <c r="B12" s="129"/>
      <c r="C12" s="45"/>
      <c r="D12" s="46"/>
      <c r="E12" s="187"/>
      <c r="F12" s="78"/>
    </row>
    <row r="13" spans="1:16" s="111" customFormat="1" ht="48">
      <c r="A13" s="154">
        <f>IF(B12="",MAX($A$10:A12)+1,"")</f>
        <v>2</v>
      </c>
      <c r="B13" s="143" t="s">
        <v>94</v>
      </c>
      <c r="C13" s="45" t="s">
        <v>8</v>
      </c>
      <c r="D13" s="46">
        <v>9</v>
      </c>
      <c r="E13" s="250"/>
      <c r="F13" s="78" t="str">
        <f>IF((D13*E13)=0," ",(D13*E13))</f>
        <v xml:space="preserve"> </v>
      </c>
      <c r="G13" s="94"/>
      <c r="H13" s="94"/>
      <c r="I13" s="94"/>
      <c r="J13" s="94"/>
      <c r="K13" s="94"/>
      <c r="L13" s="94"/>
      <c r="M13" s="94"/>
      <c r="N13" s="94"/>
      <c r="O13" s="94"/>
      <c r="P13" s="94"/>
    </row>
    <row r="14" spans="1:16" s="95" customFormat="1" ht="12.75">
      <c r="A14" s="51"/>
      <c r="B14" s="141"/>
      <c r="C14" s="51"/>
      <c r="D14" s="52"/>
      <c r="E14" s="187"/>
      <c r="F14" s="78"/>
    </row>
    <row r="15" spans="1:16" s="95" customFormat="1" ht="72">
      <c r="A15" s="154">
        <f>IF(B14="",MAX($A$10:A14)+1,"")</f>
        <v>3</v>
      </c>
      <c r="B15" s="53" t="s">
        <v>48</v>
      </c>
      <c r="C15" s="45" t="s">
        <v>8</v>
      </c>
      <c r="D15" s="46">
        <v>6</v>
      </c>
      <c r="E15" s="250"/>
      <c r="F15" s="78" t="str">
        <f>IF((D15*E15)=0," ",(D15*E15))</f>
        <v xml:space="preserve"> </v>
      </c>
    </row>
    <row r="16" spans="1:16" s="111" customFormat="1">
      <c r="A16" s="100"/>
      <c r="B16" s="53"/>
      <c r="C16" s="126"/>
      <c r="D16" s="46"/>
      <c r="E16" s="187"/>
      <c r="F16" s="29"/>
      <c r="G16" s="94"/>
      <c r="H16" s="94"/>
      <c r="I16" s="94"/>
      <c r="J16" s="94"/>
      <c r="K16" s="94"/>
      <c r="L16" s="94"/>
      <c r="M16" s="94"/>
      <c r="N16" s="94"/>
      <c r="O16" s="94"/>
      <c r="P16" s="94"/>
    </row>
    <row r="17" spans="1:6" s="94" customFormat="1" ht="24">
      <c r="A17" s="154">
        <f>IF(B16="",MAX($A$10:A16)+1,"")</f>
        <v>4</v>
      </c>
      <c r="B17" s="53" t="s">
        <v>33</v>
      </c>
      <c r="C17" s="115" t="s">
        <v>12</v>
      </c>
      <c r="D17" s="122">
        <v>10</v>
      </c>
      <c r="E17" s="250"/>
      <c r="F17" s="78" t="str">
        <f>IF((D17*E17)=0," ",(D17*E17))</f>
        <v xml:space="preserve"> </v>
      </c>
    </row>
    <row r="18" spans="1:6" s="94" customFormat="1" ht="12.75">
      <c r="A18" s="154"/>
      <c r="B18" s="53"/>
      <c r="C18" s="115"/>
      <c r="D18" s="122"/>
      <c r="E18" s="170"/>
      <c r="F18" s="78"/>
    </row>
    <row r="19" spans="1:6" s="94" customFormat="1" ht="24">
      <c r="A19" s="154">
        <f>IF(B18="",MAX($A$10:A18)+1,"")</f>
        <v>5</v>
      </c>
      <c r="B19" s="53" t="s">
        <v>95</v>
      </c>
      <c r="C19" s="115" t="s">
        <v>8</v>
      </c>
      <c r="D19" s="122">
        <v>1</v>
      </c>
      <c r="E19" s="250"/>
      <c r="F19" s="78" t="str">
        <f>IF((D19*E19)=0," ",(D19*E19))</f>
        <v xml:space="preserve"> </v>
      </c>
    </row>
    <row r="20" spans="1:6" s="94" customFormat="1" ht="12.75" thickBot="1">
      <c r="A20" s="100"/>
      <c r="B20" s="129"/>
      <c r="C20" s="45"/>
      <c r="D20" s="46"/>
      <c r="E20" s="257"/>
      <c r="F20" s="102"/>
    </row>
    <row r="21" spans="1:6" s="68" customFormat="1" ht="30" customHeight="1" thickTop="1" thickBot="1">
      <c r="A21" s="137"/>
      <c r="B21" s="66" t="str">
        <f>+CONCATENATE("REKAPITULACIJA GR.DELA - ",B7)</f>
        <v>REKAPITULACIJA GR.DELA - F9. ZAŠČITA OBSTOJEČEGA T-2 OMREŽJA</v>
      </c>
      <c r="C21" s="67"/>
      <c r="D21" s="101"/>
      <c r="E21" s="132"/>
      <c r="F21" s="103">
        <f>SUM(F10:F20)</f>
        <v>0</v>
      </c>
    </row>
    <row r="22" spans="1:6" s="68" customFormat="1" ht="30" customHeight="1" thickTop="1">
      <c r="A22" s="161"/>
      <c r="B22" s="162"/>
      <c r="C22" s="50"/>
      <c r="D22" s="163"/>
      <c r="E22" s="69"/>
      <c r="F22" s="190"/>
    </row>
  </sheetData>
  <sheetProtection algorithmName="SHA-512" hashValue="n8CSdNtbcar3bWSWcCu/TffmguijySRxhXUKNGV5g1ryQANSnnfBRKEj8HLIGAJTxdOSwZmWao41Ow4biuQCWQ==" saltValue="ftQu8fL3xQdRYTDVl0iXvA=="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9"/>
  <sheetViews>
    <sheetView showZeros="0" view="pageBreakPreview" zoomScaleNormal="100" zoomScaleSheetLayoutView="100" workbookViewId="0">
      <selection activeCell="B11" sqref="B11"/>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0" s="5" customFormat="1" ht="14.1" customHeight="1">
      <c r="D1" s="72"/>
      <c r="E1" s="72"/>
      <c r="F1" s="29"/>
    </row>
    <row r="2" spans="1:10" s="5" customFormat="1" ht="14.1" customHeight="1">
      <c r="A2" s="23"/>
      <c r="B2" s="23"/>
      <c r="C2" s="23"/>
      <c r="D2" s="73"/>
      <c r="E2" s="73"/>
      <c r="F2" s="29"/>
    </row>
    <row r="3" spans="1:10" s="5" customFormat="1">
      <c r="D3" s="72"/>
      <c r="E3" s="72"/>
      <c r="F3" s="29"/>
    </row>
    <row r="4" spans="1:10" s="6" customFormat="1" ht="12.75">
      <c r="A4" s="26"/>
      <c r="B4" s="27" t="s">
        <v>9</v>
      </c>
      <c r="C4" s="28" t="s">
        <v>3</v>
      </c>
      <c r="D4" s="74" t="s">
        <v>4</v>
      </c>
      <c r="E4" s="74" t="s">
        <v>5</v>
      </c>
      <c r="F4" s="99" t="s">
        <v>6</v>
      </c>
    </row>
    <row r="5" spans="1:10" s="14" customFormat="1">
      <c r="A5" s="24"/>
      <c r="B5" s="17" t="s">
        <v>1</v>
      </c>
      <c r="C5" s="25"/>
      <c r="D5" s="75"/>
      <c r="E5" s="112"/>
      <c r="F5" s="29"/>
    </row>
    <row r="6" spans="1:10" s="14" customFormat="1">
      <c r="A6" s="24"/>
      <c r="B6" s="17"/>
      <c r="C6" s="25"/>
      <c r="D6" s="75"/>
      <c r="E6" s="112"/>
      <c r="F6" s="29"/>
    </row>
    <row r="7" spans="1:10" s="48" customFormat="1" ht="12.75">
      <c r="A7" s="56"/>
      <c r="B7" s="145" t="s">
        <v>140</v>
      </c>
      <c r="C7" s="45"/>
      <c r="D7" s="46"/>
      <c r="E7" s="29"/>
      <c r="F7" s="29"/>
      <c r="G7" s="146"/>
      <c r="H7" s="55"/>
      <c r="I7" s="29"/>
      <c r="J7" s="47"/>
    </row>
    <row r="8" spans="1:10" s="48" customFormat="1" ht="12.75">
      <c r="A8" s="56"/>
      <c r="B8" s="145"/>
      <c r="C8" s="45"/>
      <c r="D8" s="46"/>
      <c r="E8" s="29"/>
      <c r="F8" s="29"/>
      <c r="G8" s="146"/>
      <c r="H8" s="55"/>
      <c r="I8" s="29"/>
      <c r="J8" s="47"/>
    </row>
    <row r="9" spans="1:10" ht="60">
      <c r="A9" s="154">
        <f>IF(B8="",MAX($A$8:A8)+1,"")</f>
        <v>1</v>
      </c>
      <c r="B9" s="232" t="s">
        <v>76</v>
      </c>
      <c r="C9" s="45" t="s">
        <v>8</v>
      </c>
      <c r="D9" s="131">
        <v>1</v>
      </c>
      <c r="E9" s="250"/>
      <c r="F9" s="29" t="str">
        <f>IF((D9*E9)=0," ",(D9*E9))</f>
        <v xml:space="preserve"> </v>
      </c>
    </row>
    <row r="10" spans="1:10" s="48" customFormat="1" ht="12.75">
      <c r="A10" s="56"/>
      <c r="B10" s="145"/>
      <c r="C10" s="45"/>
      <c r="D10" s="46"/>
      <c r="E10" s="169"/>
      <c r="F10" s="29"/>
      <c r="G10" s="146"/>
      <c r="H10" s="55"/>
      <c r="I10" s="29"/>
      <c r="J10" s="47"/>
    </row>
    <row r="11" spans="1:10" ht="96">
      <c r="A11" s="154">
        <f>IF(B10="",MAX($A$8:A10)+1,"")</f>
        <v>2</v>
      </c>
      <c r="B11" s="168" t="s">
        <v>78</v>
      </c>
      <c r="C11" s="45" t="s">
        <v>77</v>
      </c>
      <c r="D11" s="131">
        <v>12</v>
      </c>
      <c r="E11" s="250"/>
      <c r="F11" s="29" t="str">
        <f>IF((D11*E11)=0," ",(D11*E11))</f>
        <v xml:space="preserve"> </v>
      </c>
    </row>
    <row r="12" spans="1:10" s="79" customFormat="1" ht="13.5" thickBot="1">
      <c r="A12" s="43"/>
      <c r="B12" s="130" t="s">
        <v>7</v>
      </c>
      <c r="C12" s="45"/>
      <c r="D12" s="46"/>
      <c r="E12" s="29"/>
      <c r="F12" s="29"/>
      <c r="G12" s="64"/>
    </row>
    <row r="13" spans="1:10" s="68" customFormat="1" ht="30" customHeight="1" thickTop="1" thickBot="1">
      <c r="A13" s="65"/>
      <c r="B13" s="66" t="str">
        <f>+CONCATENATE("REKAPITULACIJA - ",B7)</f>
        <v>REKAPITULACIJA - F10. SPLOŠNO</v>
      </c>
      <c r="C13" s="67"/>
      <c r="D13" s="149"/>
      <c r="E13" s="150"/>
      <c r="F13" s="132">
        <f>SUM(F8:F12)</f>
        <v>0</v>
      </c>
      <c r="G13" s="70"/>
      <c r="H13" s="70"/>
      <c r="I13" s="70"/>
    </row>
    <row r="14" spans="1:10" s="48" customFormat="1" ht="13.5" thickTop="1">
      <c r="A14" s="54"/>
      <c r="B14" s="148"/>
      <c r="C14" s="151"/>
      <c r="D14" s="46"/>
      <c r="E14" s="29"/>
      <c r="F14" s="29"/>
      <c r="G14" s="29"/>
    </row>
    <row r="15" spans="1:10" s="48" customFormat="1" ht="12.75">
      <c r="A15" s="54"/>
      <c r="B15" s="152"/>
      <c r="C15" s="153"/>
      <c r="D15" s="154"/>
      <c r="E15" s="29"/>
      <c r="F15" s="29"/>
      <c r="G15" s="29"/>
    </row>
    <row r="16" spans="1:10" s="48" customFormat="1" ht="12.75">
      <c r="A16" s="54"/>
      <c r="B16" s="59"/>
      <c r="C16" s="45"/>
      <c r="D16" s="46"/>
      <c r="E16" s="139"/>
      <c r="F16" s="29"/>
      <c r="G16" s="47"/>
    </row>
    <row r="17" spans="1:6" s="158" customFormat="1" ht="19.5">
      <c r="A17" s="155"/>
      <c r="B17" s="156"/>
      <c r="C17" s="157"/>
      <c r="D17" s="151"/>
      <c r="E17" s="151"/>
      <c r="F17" s="29"/>
    </row>
    <row r="18" spans="1:6" s="158" customFormat="1" ht="19.5">
      <c r="A18" s="155"/>
      <c r="B18" s="156"/>
      <c r="C18" s="157"/>
      <c r="D18" s="151"/>
      <c r="E18" s="151"/>
      <c r="F18" s="29"/>
    </row>
    <row r="19" spans="1:6" ht="12" customHeight="1"/>
  </sheetData>
  <sheetProtection algorithmName="SHA-512" hashValue="8raeeY8DvlF8kcGpWBbj7A1COw6Sd27y7DUYkB+hBvXsdjnOZWLTaImtj7SZ+849oLvHz8qqnSnhGuEYePw/tQ==" saltValue="pXXIHSoM63Soa4+dvrlwwQ=="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8"/>
  <sheetViews>
    <sheetView showZeros="0" view="pageBreakPreview" topLeftCell="A13" zoomScaleNormal="100" zoomScaleSheetLayoutView="100" workbookViewId="0">
      <selection activeCell="C39" sqref="C39"/>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6" s="5" customFormat="1" ht="14.1" customHeight="1">
      <c r="D1" s="72"/>
      <c r="E1" s="72"/>
      <c r="F1" s="29"/>
    </row>
    <row r="2" spans="1:6" s="5" customFormat="1" ht="14.1" customHeight="1">
      <c r="A2" s="23"/>
      <c r="B2" s="23"/>
      <c r="C2" s="23"/>
      <c r="D2" s="73"/>
      <c r="E2" s="73"/>
      <c r="F2" s="29"/>
    </row>
    <row r="3" spans="1:6" s="5" customFormat="1">
      <c r="D3" s="72"/>
      <c r="E3" s="72"/>
      <c r="F3" s="29"/>
    </row>
    <row r="4" spans="1:6" s="6" customFormat="1" ht="12.75">
      <c r="A4" s="133"/>
      <c r="B4" s="27" t="s">
        <v>9</v>
      </c>
      <c r="C4" s="28" t="s">
        <v>3</v>
      </c>
      <c r="D4" s="74" t="s">
        <v>4</v>
      </c>
      <c r="E4" s="74" t="s">
        <v>5</v>
      </c>
      <c r="F4" s="99" t="s">
        <v>6</v>
      </c>
    </row>
    <row r="5" spans="1:6" s="14" customFormat="1">
      <c r="A5" s="24"/>
      <c r="B5" s="17" t="s">
        <v>1</v>
      </c>
      <c r="C5" s="25"/>
      <c r="D5" s="75"/>
      <c r="E5" s="112"/>
      <c r="F5" s="29"/>
    </row>
    <row r="6" spans="1:6" ht="13.5">
      <c r="A6" s="134"/>
      <c r="B6" s="93"/>
      <c r="C6" s="63"/>
      <c r="D6" s="76"/>
      <c r="E6" s="113"/>
      <c r="F6" s="29"/>
    </row>
    <row r="7" spans="1:6" ht="13.5">
      <c r="A7" s="135"/>
      <c r="B7" s="87" t="s">
        <v>10</v>
      </c>
      <c r="C7" s="57"/>
      <c r="D7" s="88"/>
      <c r="E7" s="55"/>
      <c r="F7" s="78"/>
    </row>
    <row r="8" spans="1:6" ht="12.75">
      <c r="A8" s="100"/>
      <c r="B8" s="89" t="s">
        <v>14</v>
      </c>
      <c r="C8" s="90"/>
      <c r="D8" s="90"/>
      <c r="E8" s="114"/>
      <c r="F8" s="78"/>
    </row>
    <row r="9" spans="1:6" s="4" customFormat="1" ht="12.75">
      <c r="A9" s="100"/>
      <c r="B9" s="89" t="s">
        <v>15</v>
      </c>
      <c r="C9" s="90"/>
      <c r="D9" s="90"/>
      <c r="E9" s="114"/>
      <c r="F9" s="78"/>
    </row>
    <row r="10" spans="1:6" s="4" customFormat="1" ht="12.75">
      <c r="A10" s="100"/>
      <c r="B10" s="89"/>
      <c r="C10" s="90"/>
      <c r="D10" s="90"/>
      <c r="E10" s="114"/>
      <c r="F10" s="78"/>
    </row>
    <row r="11" spans="1:6" s="4" customFormat="1" ht="12.75">
      <c r="A11" s="100"/>
      <c r="B11" s="89" t="s">
        <v>16</v>
      </c>
      <c r="C11" s="90"/>
      <c r="D11" s="90"/>
      <c r="E11" s="114"/>
      <c r="F11" s="78"/>
    </row>
    <row r="12" spans="1:6" s="4" customFormat="1" ht="12.75">
      <c r="A12" s="100"/>
      <c r="B12" s="89" t="s">
        <v>17</v>
      </c>
      <c r="C12" s="90"/>
      <c r="D12" s="90"/>
      <c r="E12" s="114"/>
      <c r="F12" s="78"/>
    </row>
    <row r="13" spans="1:6" s="4" customFormat="1" ht="12.75">
      <c r="A13" s="100"/>
      <c r="B13" s="89" t="s">
        <v>18</v>
      </c>
      <c r="C13" s="90"/>
      <c r="D13" s="90"/>
      <c r="E13" s="114"/>
      <c r="F13" s="78"/>
    </row>
    <row r="14" spans="1:6" s="4" customFormat="1" ht="12.75">
      <c r="A14" s="100"/>
      <c r="B14" s="89"/>
      <c r="C14" s="90"/>
      <c r="D14" s="90"/>
      <c r="E14" s="114"/>
      <c r="F14" s="78"/>
    </row>
    <row r="15" spans="1:6" s="4" customFormat="1" ht="12.75">
      <c r="A15" s="100"/>
      <c r="B15" s="91" t="s">
        <v>19</v>
      </c>
      <c r="C15" s="90"/>
      <c r="D15" s="90"/>
      <c r="E15" s="114"/>
      <c r="F15" s="78"/>
    </row>
    <row r="16" spans="1:6" s="4" customFormat="1" ht="12.75">
      <c r="A16" s="100"/>
      <c r="B16" s="89" t="s">
        <v>20</v>
      </c>
      <c r="C16" s="90"/>
      <c r="D16" s="90"/>
      <c r="E16" s="114"/>
      <c r="F16" s="78"/>
    </row>
    <row r="17" spans="1:6" s="4" customFormat="1" ht="12.75">
      <c r="A17" s="100"/>
      <c r="B17" s="92" t="s">
        <v>21</v>
      </c>
      <c r="C17" s="90"/>
      <c r="D17" s="90"/>
      <c r="E17" s="114"/>
      <c r="F17" s="78"/>
    </row>
    <row r="18" spans="1:6" s="4" customFormat="1" ht="12.75">
      <c r="A18" s="100"/>
      <c r="B18" s="89"/>
      <c r="C18" s="90"/>
      <c r="D18" s="90"/>
      <c r="E18" s="114"/>
      <c r="F18" s="78"/>
    </row>
    <row r="19" spans="1:6" s="4" customFormat="1" ht="12.75">
      <c r="A19" s="100"/>
      <c r="B19" s="89" t="s">
        <v>22</v>
      </c>
      <c r="C19" s="90"/>
      <c r="D19" s="90"/>
      <c r="E19" s="114"/>
      <c r="F19" s="78"/>
    </row>
    <row r="20" spans="1:6" s="4" customFormat="1" ht="12.75">
      <c r="A20" s="100"/>
      <c r="B20" s="89" t="s">
        <v>23</v>
      </c>
      <c r="C20" s="90"/>
      <c r="D20" s="90"/>
      <c r="E20" s="114"/>
      <c r="F20" s="78"/>
    </row>
    <row r="21" spans="1:6" s="4" customFormat="1" ht="12.75">
      <c r="A21" s="100"/>
      <c r="B21" s="92" t="s">
        <v>24</v>
      </c>
      <c r="C21" s="90"/>
      <c r="D21" s="90"/>
      <c r="E21" s="114"/>
      <c r="F21" s="78"/>
    </row>
    <row r="22" spans="1:6" s="4" customFormat="1" ht="12.75">
      <c r="A22" s="100"/>
      <c r="B22" s="92"/>
      <c r="C22" s="90"/>
      <c r="D22" s="90"/>
      <c r="E22" s="114"/>
      <c r="F22" s="78"/>
    </row>
    <row r="23" spans="1:6" s="4" customFormat="1" ht="12.75">
      <c r="A23" s="100"/>
      <c r="B23" s="89" t="s">
        <v>34</v>
      </c>
      <c r="C23" s="90"/>
      <c r="D23" s="90"/>
      <c r="E23" s="114"/>
      <c r="F23" s="78"/>
    </row>
    <row r="24" spans="1:6" s="4" customFormat="1" ht="12.75">
      <c r="A24" s="100"/>
      <c r="B24" s="89" t="s">
        <v>35</v>
      </c>
      <c r="C24" s="90"/>
      <c r="D24" s="90"/>
      <c r="E24" s="114"/>
      <c r="F24" s="78"/>
    </row>
    <row r="25" spans="1:6" s="4" customFormat="1" ht="12.75">
      <c r="A25" s="100"/>
      <c r="B25" s="89" t="s">
        <v>36</v>
      </c>
      <c r="C25" s="90"/>
      <c r="D25" s="90"/>
      <c r="E25" s="114"/>
      <c r="F25" s="78"/>
    </row>
    <row r="26" spans="1:6" s="4" customFormat="1" ht="12.75">
      <c r="A26" s="100"/>
      <c r="B26" s="89" t="s">
        <v>37</v>
      </c>
      <c r="C26" s="90"/>
      <c r="D26" s="90"/>
      <c r="E26" s="114"/>
      <c r="F26" s="78"/>
    </row>
    <row r="27" spans="1:6" s="4" customFormat="1" ht="12.75">
      <c r="A27" s="100"/>
      <c r="B27" s="89" t="s">
        <v>38</v>
      </c>
      <c r="C27" s="90"/>
      <c r="D27" s="90"/>
      <c r="E27" s="114"/>
      <c r="F27" s="78"/>
    </row>
    <row r="28" spans="1:6" s="4" customFormat="1" ht="12.75">
      <c r="A28" s="100"/>
      <c r="B28" s="89" t="s">
        <v>39</v>
      </c>
      <c r="C28" s="90"/>
      <c r="D28" s="90"/>
      <c r="E28" s="114"/>
      <c r="F28" s="78"/>
    </row>
    <row r="29" spans="1:6" s="4" customFormat="1" ht="12.75">
      <c r="A29" s="100"/>
      <c r="B29" s="89" t="s">
        <v>40</v>
      </c>
      <c r="C29" s="90"/>
      <c r="D29" s="90"/>
      <c r="E29" s="114"/>
      <c r="F29" s="78"/>
    </row>
    <row r="30" spans="1:6" s="4" customFormat="1" ht="12.75">
      <c r="A30" s="100"/>
      <c r="B30" s="89" t="s">
        <v>41</v>
      </c>
      <c r="C30" s="90"/>
      <c r="D30" s="90"/>
      <c r="E30" s="114"/>
      <c r="F30" s="78"/>
    </row>
    <row r="31" spans="1:6" s="4" customFormat="1" ht="12.75">
      <c r="A31" s="100"/>
      <c r="B31" s="89" t="s">
        <v>42</v>
      </c>
      <c r="C31" s="90"/>
      <c r="D31" s="90"/>
      <c r="E31" s="114"/>
      <c r="F31" s="78"/>
    </row>
    <row r="32" spans="1:6" s="4" customFormat="1" ht="12.75">
      <c r="A32" s="100"/>
      <c r="B32" s="89"/>
      <c r="C32" s="90"/>
      <c r="D32" s="90"/>
      <c r="E32" s="114"/>
      <c r="F32" s="78"/>
    </row>
    <row r="33" spans="1:6" s="4" customFormat="1" ht="12.75">
      <c r="A33" s="100"/>
      <c r="B33" s="89" t="s">
        <v>43</v>
      </c>
      <c r="C33" s="90"/>
      <c r="D33" s="90"/>
      <c r="E33" s="114"/>
      <c r="F33" s="78"/>
    </row>
    <row r="34" spans="1:6" s="4" customFormat="1" ht="12.75">
      <c r="A34" s="100"/>
      <c r="B34" s="89" t="s">
        <v>44</v>
      </c>
      <c r="C34" s="90"/>
      <c r="D34" s="90"/>
      <c r="E34" s="114"/>
      <c r="F34" s="78"/>
    </row>
    <row r="35" spans="1:6" s="4" customFormat="1">
      <c r="A35" s="100"/>
      <c r="B35" s="59"/>
      <c r="C35" s="45"/>
      <c r="D35" s="58"/>
      <c r="E35" s="29"/>
      <c r="F35" s="78"/>
    </row>
    <row r="36" spans="1:6" s="94" customFormat="1" ht="12.75">
      <c r="A36" s="136" t="s">
        <v>125</v>
      </c>
      <c r="B36" s="184" t="s">
        <v>49</v>
      </c>
      <c r="C36" s="45"/>
      <c r="D36" s="46"/>
      <c r="E36" s="29"/>
      <c r="F36" s="29"/>
    </row>
    <row r="37" spans="1:6" s="94" customFormat="1" ht="12.75">
      <c r="A37" s="136"/>
      <c r="B37" s="184" t="s">
        <v>124</v>
      </c>
      <c r="C37" s="45"/>
      <c r="D37" s="46"/>
      <c r="E37" s="29"/>
      <c r="F37" s="29"/>
    </row>
    <row r="38" spans="1:6" s="94" customFormat="1" ht="12.75">
      <c r="A38" s="136"/>
      <c r="B38" s="96"/>
      <c r="C38" s="45"/>
      <c r="D38" s="46"/>
      <c r="E38" s="29"/>
      <c r="F38" s="29"/>
    </row>
    <row r="39" spans="1:6" s="94" customFormat="1" ht="48">
      <c r="A39" s="154">
        <f>IF(B38="",MAX($A$38:A38)+1,"")</f>
        <v>1</v>
      </c>
      <c r="B39" s="128" t="s">
        <v>96</v>
      </c>
      <c r="C39" s="45" t="s">
        <v>8</v>
      </c>
      <c r="D39" s="46">
        <v>1</v>
      </c>
      <c r="E39" s="250"/>
      <c r="F39" s="29" t="str">
        <f>IF((D39*E39)=0," ",(D39*E39))</f>
        <v xml:space="preserve"> </v>
      </c>
    </row>
    <row r="40" spans="1:6" s="95" customFormat="1" ht="13.5" thickBot="1">
      <c r="A40" s="51"/>
      <c r="B40" s="141"/>
      <c r="C40" s="50"/>
      <c r="D40" s="52"/>
      <c r="E40" s="138"/>
      <c r="F40" s="29"/>
    </row>
    <row r="41" spans="1:6" s="68" customFormat="1" ht="30" customHeight="1" thickTop="1" thickBot="1">
      <c r="A41" s="137"/>
      <c r="B41" s="182" t="str">
        <f>+CONCATENATE("REKAPITULACIJA - ",B37)</f>
        <v>REKAPITULACIJA - E1. SN KABLOVOD - DV 20kV BREŽICE</v>
      </c>
      <c r="C41" s="183"/>
      <c r="D41" s="101"/>
      <c r="E41" s="132"/>
      <c r="F41" s="132">
        <f>SUM(F38:F40)</f>
        <v>0</v>
      </c>
    </row>
    <row r="42" spans="1:6" s="94" customFormat="1" ht="12.75" thickTop="1">
      <c r="A42" s="127"/>
      <c r="B42" s="59"/>
      <c r="C42" s="45"/>
      <c r="D42" s="46"/>
      <c r="E42" s="29"/>
      <c r="F42" s="29"/>
    </row>
    <row r="43" spans="1:6" s="95" customFormat="1" ht="12.75">
      <c r="A43" s="100"/>
      <c r="B43" s="110"/>
      <c r="C43" s="45"/>
      <c r="D43" s="58"/>
      <c r="E43" s="29"/>
      <c r="F43" s="29"/>
    </row>
    <row r="44" spans="1:6" s="94" customFormat="1">
      <c r="A44" s="127"/>
      <c r="B44" s="59"/>
      <c r="C44" s="45"/>
      <c r="D44" s="46"/>
      <c r="E44" s="29"/>
      <c r="F44" s="29"/>
    </row>
    <row r="45" spans="1:6" s="68" customFormat="1" ht="30" customHeight="1">
      <c r="A45" s="161"/>
      <c r="B45" s="162"/>
      <c r="C45" s="50"/>
      <c r="D45" s="163"/>
      <c r="E45" s="69"/>
      <c r="F45" s="98"/>
    </row>
    <row r="46" spans="1:6" s="95" customFormat="1" ht="12.75">
      <c r="A46" s="100"/>
      <c r="B46" s="110"/>
      <c r="C46" s="45"/>
      <c r="D46" s="58"/>
      <c r="E46" s="29"/>
      <c r="F46" s="29"/>
    </row>
    <row r="47" spans="1:6" s="94" customFormat="1">
      <c r="A47" s="127"/>
      <c r="B47" s="59"/>
      <c r="C47" s="45"/>
      <c r="D47" s="46"/>
      <c r="E47" s="29"/>
      <c r="F47" s="29"/>
    </row>
    <row r="48" spans="1:6" s="94" customFormat="1">
      <c r="A48" s="127"/>
      <c r="B48" s="59"/>
      <c r="C48" s="45"/>
      <c r="D48" s="46"/>
      <c r="E48" s="29"/>
      <c r="F48" s="29"/>
    </row>
  </sheetData>
  <sheetProtection algorithmName="SHA-512" hashValue="leH4/ICT05SCixYnm6Syf//0fcGE1DaLYAMWarfxHAWN+hHox3GL9Nnf4bupQqax2h6ovR6T+8XoZZCNSoVLbQ==" saltValue="UsO6DGnYrFgwGjEwr0RIKQ==" spinCount="100000" sheet="1" formatCells="0" formatColumns="0" formatRows="0"/>
  <phoneticPr fontId="8" type="noConversion"/>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rowBreaks count="1" manualBreakCount="1">
    <brk id="4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6"/>
  <sheetViews>
    <sheetView showZeros="0" view="pageBreakPreview" zoomScaleNormal="100" zoomScaleSheetLayoutView="100" workbookViewId="0">
      <selection activeCell="E14" sqref="E14"/>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6" s="5" customFormat="1" ht="14.1" customHeight="1">
      <c r="D1" s="72"/>
      <c r="E1" s="72"/>
      <c r="F1" s="29"/>
    </row>
    <row r="2" spans="1:6" s="5" customFormat="1" ht="14.1" customHeight="1">
      <c r="A2" s="23"/>
      <c r="B2" s="23"/>
      <c r="C2" s="23"/>
      <c r="D2" s="73"/>
      <c r="E2" s="73"/>
      <c r="F2" s="29"/>
    </row>
    <row r="3" spans="1:6" s="5" customFormat="1">
      <c r="D3" s="72"/>
      <c r="E3" s="72"/>
      <c r="F3" s="29"/>
    </row>
    <row r="4" spans="1:6" s="6" customFormat="1" ht="12.75">
      <c r="A4" s="133"/>
      <c r="B4" s="27" t="s">
        <v>9</v>
      </c>
      <c r="C4" s="28" t="s">
        <v>3</v>
      </c>
      <c r="D4" s="74" t="s">
        <v>4</v>
      </c>
      <c r="E4" s="74" t="s">
        <v>5</v>
      </c>
      <c r="F4" s="99" t="s">
        <v>6</v>
      </c>
    </row>
    <row r="5" spans="1:6" s="14" customFormat="1">
      <c r="A5" s="24"/>
      <c r="B5" s="17" t="s">
        <v>1</v>
      </c>
      <c r="C5" s="25"/>
      <c r="D5" s="75"/>
      <c r="E5" s="112"/>
      <c r="F5" s="29"/>
    </row>
    <row r="6" spans="1:6" ht="13.5">
      <c r="A6" s="134"/>
      <c r="B6" s="93"/>
      <c r="C6" s="63"/>
      <c r="D6" s="76"/>
      <c r="E6" s="113"/>
      <c r="F6" s="29"/>
    </row>
    <row r="7" spans="1:6" s="94" customFormat="1" ht="25.5">
      <c r="A7" s="136"/>
      <c r="B7" s="184" t="s">
        <v>123</v>
      </c>
      <c r="C7" s="45"/>
      <c r="D7" s="46"/>
      <c r="E7" s="29"/>
      <c r="F7" s="29"/>
    </row>
    <row r="8" spans="1:6" s="94" customFormat="1" ht="12.75">
      <c r="A8" s="136"/>
      <c r="B8" s="96"/>
      <c r="C8" s="45"/>
      <c r="D8" s="46"/>
      <c r="E8" s="29"/>
      <c r="F8" s="29"/>
    </row>
    <row r="9" spans="1:6" s="94" customFormat="1" ht="36">
      <c r="A9" s="154">
        <f>IF(B8="",MAX($A$8:A8)+1,"")</f>
        <v>1</v>
      </c>
      <c r="B9" s="128" t="s">
        <v>97</v>
      </c>
      <c r="C9" s="45" t="s">
        <v>12</v>
      </c>
      <c r="D9" s="46">
        <v>122</v>
      </c>
      <c r="E9" s="250"/>
      <c r="F9" s="29" t="str">
        <f>IF((D9*E9)=0," ",(D9*E9))</f>
        <v xml:space="preserve"> </v>
      </c>
    </row>
    <row r="10" spans="1:6" s="95" customFormat="1" ht="12.75">
      <c r="A10" s="51"/>
      <c r="B10" s="141"/>
      <c r="C10" s="51"/>
      <c r="D10" s="52"/>
      <c r="E10" s="170"/>
      <c r="F10" s="29"/>
    </row>
    <row r="11" spans="1:6" s="94" customFormat="1" ht="48">
      <c r="A11" s="154">
        <f>IF(B10="",MAX($A$8:A10)+1,"")</f>
        <v>2</v>
      </c>
      <c r="B11" s="53" t="s">
        <v>98</v>
      </c>
      <c r="C11" s="45" t="s">
        <v>11</v>
      </c>
      <c r="D11" s="46">
        <v>6</v>
      </c>
      <c r="E11" s="250"/>
      <c r="F11" s="29" t="str">
        <f>IF((D11*E11)=0," ",(D11*E11))</f>
        <v xml:space="preserve"> </v>
      </c>
    </row>
    <row r="12" spans="1:6" s="95" customFormat="1" ht="12.75">
      <c r="A12" s="51"/>
      <c r="B12" s="141"/>
      <c r="C12" s="51"/>
      <c r="D12" s="52"/>
      <c r="E12" s="170"/>
      <c r="F12" s="29"/>
    </row>
    <row r="13" spans="1:6" s="94" customFormat="1" ht="24">
      <c r="A13" s="154">
        <f>IF(B12="",MAX($A$8:A12)+1,"")</f>
        <v>3</v>
      </c>
      <c r="B13" s="53" t="s">
        <v>99</v>
      </c>
      <c r="C13" s="45" t="s">
        <v>8</v>
      </c>
      <c r="D13" s="46">
        <v>1</v>
      </c>
      <c r="E13" s="250"/>
      <c r="F13" s="29" t="str">
        <f>IF((D13*E13)=0," ",(D13*E13))</f>
        <v xml:space="preserve"> </v>
      </c>
    </row>
    <row r="14" spans="1:6" s="94" customFormat="1">
      <c r="A14" s="154"/>
      <c r="B14" s="53"/>
      <c r="C14" s="45"/>
      <c r="D14" s="46"/>
      <c r="E14" s="169"/>
      <c r="F14" s="29"/>
    </row>
    <row r="15" spans="1:6" s="94" customFormat="1" ht="48">
      <c r="A15" s="154">
        <f>IF(B14="",MAX($A$8:A14)+1,"")</f>
        <v>4</v>
      </c>
      <c r="B15" s="53" t="s">
        <v>96</v>
      </c>
      <c r="C15" s="45" t="s">
        <v>8</v>
      </c>
      <c r="D15" s="46">
        <v>1</v>
      </c>
      <c r="E15" s="250"/>
      <c r="F15" s="29" t="str">
        <f>IF((D15*E15)=0," ",(D15*E15))</f>
        <v xml:space="preserve"> </v>
      </c>
    </row>
    <row r="16" spans="1:6" s="94" customFormat="1">
      <c r="A16" s="100"/>
      <c r="B16" s="53"/>
      <c r="C16" s="45"/>
      <c r="D16" s="46"/>
      <c r="E16" s="169"/>
      <c r="F16" s="29"/>
    </row>
    <row r="17" spans="1:6" s="94" customFormat="1" ht="48">
      <c r="A17" s="154">
        <f>IF(B16="",MAX($A$8:A16)+1,"")</f>
        <v>5</v>
      </c>
      <c r="B17" s="53" t="s">
        <v>100</v>
      </c>
      <c r="C17" s="45" t="s">
        <v>8</v>
      </c>
      <c r="D17" s="46">
        <v>1</v>
      </c>
      <c r="E17" s="250"/>
      <c r="F17" s="29" t="str">
        <f>IF((D17*E17)=0," ",(D17*E17))</f>
        <v xml:space="preserve"> </v>
      </c>
    </row>
    <row r="18" spans="1:6" s="95" customFormat="1" ht="13.5" thickBot="1">
      <c r="A18" s="51"/>
      <c r="B18" s="141"/>
      <c r="C18" s="50"/>
      <c r="D18" s="52"/>
      <c r="E18" s="138"/>
      <c r="F18" s="29"/>
    </row>
    <row r="19" spans="1:6" s="68" customFormat="1" ht="30" customHeight="1" thickTop="1" thickBot="1">
      <c r="A19" s="137"/>
      <c r="B19" s="182" t="str">
        <f>+CONCATENATE("REKAPITULACIJA - ",B7)</f>
        <v>REKAPITULACIJA - E2. SN KABLOVOD - DV 20kV ZAKOT 1 (P18-P24)</v>
      </c>
      <c r="C19" s="183"/>
      <c r="D19" s="101"/>
      <c r="E19" s="132"/>
      <c r="F19" s="132">
        <f>SUM(F8:F18)</f>
        <v>0</v>
      </c>
    </row>
    <row r="20" spans="1:6" s="94" customFormat="1" ht="12.75" thickTop="1">
      <c r="A20" s="127"/>
      <c r="B20" s="59"/>
      <c r="C20" s="45"/>
      <c r="D20" s="46"/>
      <c r="E20" s="29"/>
      <c r="F20" s="29"/>
    </row>
    <row r="21" spans="1:6" s="95" customFormat="1" ht="12.75">
      <c r="A21" s="100"/>
      <c r="B21" s="110"/>
      <c r="C21" s="45"/>
      <c r="D21" s="58"/>
      <c r="E21" s="29"/>
      <c r="F21" s="29"/>
    </row>
    <row r="22" spans="1:6" s="94" customFormat="1">
      <c r="A22" s="127"/>
      <c r="B22" s="59"/>
      <c r="C22" s="45"/>
      <c r="D22" s="46"/>
      <c r="E22" s="29"/>
      <c r="F22" s="29"/>
    </row>
    <row r="23" spans="1:6" s="68" customFormat="1" ht="30" customHeight="1">
      <c r="A23" s="161"/>
      <c r="B23" s="162"/>
      <c r="C23" s="50"/>
      <c r="D23" s="163"/>
      <c r="E23" s="69"/>
      <c r="F23" s="98"/>
    </row>
    <row r="24" spans="1:6" s="95" customFormat="1" ht="12.75">
      <c r="A24" s="100"/>
      <c r="B24" s="110"/>
      <c r="C24" s="45"/>
      <c r="D24" s="58"/>
      <c r="E24" s="29"/>
      <c r="F24" s="29"/>
    </row>
    <row r="25" spans="1:6" s="94" customFormat="1">
      <c r="A25" s="127"/>
      <c r="B25" s="59"/>
      <c r="C25" s="45"/>
      <c r="D25" s="46"/>
      <c r="E25" s="29"/>
      <c r="F25" s="29"/>
    </row>
    <row r="26" spans="1:6" s="94" customFormat="1">
      <c r="A26" s="127"/>
      <c r="B26" s="59"/>
      <c r="C26" s="45"/>
      <c r="D26" s="46"/>
      <c r="E26" s="29"/>
      <c r="F26" s="29"/>
    </row>
  </sheetData>
  <sheetProtection algorithmName="SHA-512" hashValue="Tmg7TEhOiLStqLNR+YqzijNP1V0RhWRtRTrCUBfPkt+d2XO/65IYu+XG+QqT6zs9XH2QoT3jRxSCga1z1S1o4Q==" saltValue="/5z/lky/0t1Qw7Osfefkng==" spinCount="100000" sheet="1" formatCells="0" formatColumn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7"/>
  <sheetViews>
    <sheetView showZeros="0" view="pageBreakPreview" zoomScaleNormal="100" zoomScaleSheetLayoutView="100" workbookViewId="0">
      <selection activeCell="D15" sqref="D15"/>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6" s="5" customFormat="1" ht="14.1" customHeight="1">
      <c r="D1" s="72"/>
      <c r="E1" s="72"/>
      <c r="F1" s="29"/>
    </row>
    <row r="2" spans="1:6" s="5" customFormat="1" ht="14.1" customHeight="1">
      <c r="A2" s="23"/>
      <c r="B2" s="23"/>
      <c r="C2" s="23"/>
      <c r="D2" s="73"/>
      <c r="E2" s="73"/>
      <c r="F2" s="29"/>
    </row>
    <row r="3" spans="1:6" s="5" customFormat="1">
      <c r="D3" s="72"/>
      <c r="E3" s="72"/>
      <c r="F3" s="29"/>
    </row>
    <row r="4" spans="1:6" s="6" customFormat="1" ht="12.75">
      <c r="A4" s="133"/>
      <c r="B4" s="27" t="s">
        <v>9</v>
      </c>
      <c r="C4" s="28" t="s">
        <v>3</v>
      </c>
      <c r="D4" s="74" t="s">
        <v>4</v>
      </c>
      <c r="E4" s="74" t="s">
        <v>5</v>
      </c>
      <c r="F4" s="99" t="s">
        <v>6</v>
      </c>
    </row>
    <row r="5" spans="1:6" s="14" customFormat="1">
      <c r="A5" s="24"/>
      <c r="B5" s="17" t="s">
        <v>1</v>
      </c>
      <c r="C5" s="25"/>
      <c r="D5" s="75"/>
      <c r="E5" s="112"/>
      <c r="F5" s="29"/>
    </row>
    <row r="6" spans="1:6" ht="13.5">
      <c r="A6" s="134"/>
      <c r="B6" s="93"/>
      <c r="C6" s="63"/>
      <c r="D6" s="76"/>
      <c r="E6" s="113"/>
      <c r="F6" s="29"/>
    </row>
    <row r="7" spans="1:6" s="94" customFormat="1" ht="25.5">
      <c r="A7" s="136"/>
      <c r="B7" s="184" t="s">
        <v>122</v>
      </c>
      <c r="C7" s="45"/>
      <c r="D7" s="46"/>
      <c r="E7" s="29"/>
      <c r="F7" s="29"/>
    </row>
    <row r="8" spans="1:6" s="94" customFormat="1" ht="12.75">
      <c r="A8" s="136"/>
      <c r="B8" s="96"/>
      <c r="C8" s="45"/>
      <c r="D8" s="46"/>
      <c r="E8" s="29"/>
      <c r="F8" s="29"/>
    </row>
    <row r="9" spans="1:6" s="94" customFormat="1" ht="36">
      <c r="A9" s="154">
        <f>IF(B8="",MAX($A$8:A8)+1,"")</f>
        <v>1</v>
      </c>
      <c r="B9" s="128" t="s">
        <v>97</v>
      </c>
      <c r="C9" s="45" t="s">
        <v>12</v>
      </c>
      <c r="D9" s="46">
        <v>67</v>
      </c>
      <c r="E9" s="250"/>
      <c r="F9" s="29" t="str">
        <f>IF((D9*E9)=0," ",(D9*E9))</f>
        <v xml:space="preserve"> </v>
      </c>
    </row>
    <row r="10" spans="1:6" s="95" customFormat="1" ht="12.75">
      <c r="A10" s="51"/>
      <c r="B10" s="141"/>
      <c r="C10" s="51"/>
      <c r="D10" s="52"/>
      <c r="E10" s="170"/>
      <c r="F10" s="29"/>
    </row>
    <row r="11" spans="1:6" s="94" customFormat="1" ht="48">
      <c r="A11" s="154">
        <f>IF(B10="",MAX($A$8:A10)+1,"")</f>
        <v>2</v>
      </c>
      <c r="B11" s="53" t="s">
        <v>98</v>
      </c>
      <c r="C11" s="45" t="s">
        <v>11</v>
      </c>
      <c r="D11" s="46">
        <v>6</v>
      </c>
      <c r="E11" s="250"/>
      <c r="F11" s="29" t="str">
        <f>IF((D11*E11)=0," ",(D11*E11))</f>
        <v xml:space="preserve"> </v>
      </c>
    </row>
    <row r="12" spans="1:6" s="95" customFormat="1" ht="12.75">
      <c r="A12" s="51"/>
      <c r="B12" s="141"/>
      <c r="C12" s="51"/>
      <c r="D12" s="52"/>
      <c r="E12" s="170"/>
      <c r="F12" s="29"/>
    </row>
    <row r="13" spans="1:6" s="94" customFormat="1" ht="24">
      <c r="A13" s="154">
        <f>IF(B12="",MAX($A$8:A12)+1,"")</f>
        <v>3</v>
      </c>
      <c r="B13" s="53" t="s">
        <v>99</v>
      </c>
      <c r="C13" s="45" t="s">
        <v>8</v>
      </c>
      <c r="D13" s="46">
        <v>1</v>
      </c>
      <c r="E13" s="250"/>
      <c r="F13" s="29" t="str">
        <f>IF((D13*E13)=0," ",(D13*E13))</f>
        <v xml:space="preserve"> </v>
      </c>
    </row>
    <row r="14" spans="1:6" s="94" customFormat="1">
      <c r="A14" s="154"/>
      <c r="B14" s="53"/>
      <c r="C14" s="45"/>
      <c r="D14" s="46"/>
      <c r="E14" s="169"/>
      <c r="F14" s="29"/>
    </row>
    <row r="15" spans="1:6" s="94" customFormat="1" ht="48">
      <c r="A15" s="154">
        <f>IF(B14="",MAX($A$8:A14)+1,"")</f>
        <v>4</v>
      </c>
      <c r="B15" s="53" t="s">
        <v>96</v>
      </c>
      <c r="C15" s="45" t="s">
        <v>8</v>
      </c>
      <c r="D15" s="46">
        <v>1</v>
      </c>
      <c r="E15" s="250"/>
      <c r="F15" s="29" t="str">
        <f>IF((D15*E15)=0," ",(D15*E15))</f>
        <v xml:space="preserve"> </v>
      </c>
    </row>
    <row r="16" spans="1:6" s="94" customFormat="1">
      <c r="A16" s="100"/>
      <c r="B16" s="53"/>
      <c r="C16" s="45"/>
      <c r="D16" s="46"/>
      <c r="E16" s="169"/>
      <c r="F16" s="29"/>
    </row>
    <row r="17" spans="1:6" s="94" customFormat="1" ht="48">
      <c r="A17" s="154">
        <f>IF(B16="",MAX($A$8:A16)+1,"")</f>
        <v>5</v>
      </c>
      <c r="B17" s="53" t="s">
        <v>100</v>
      </c>
      <c r="C17" s="45" t="s">
        <v>8</v>
      </c>
      <c r="D17" s="46">
        <v>1</v>
      </c>
      <c r="E17" s="250"/>
      <c r="F17" s="29" t="str">
        <f>IF((D17*E17)=0," ",(D17*E17))</f>
        <v xml:space="preserve"> </v>
      </c>
    </row>
    <row r="18" spans="1:6" s="95" customFormat="1" ht="12.75">
      <c r="A18" s="51" t="s">
        <v>7</v>
      </c>
      <c r="B18" s="141"/>
      <c r="C18" s="51"/>
      <c r="D18" s="52"/>
      <c r="E18" s="51"/>
      <c r="F18" s="29"/>
    </row>
    <row r="19" spans="1:6" s="95" customFormat="1" ht="13.5" thickBot="1">
      <c r="A19" s="51"/>
      <c r="B19" s="141"/>
      <c r="C19" s="50"/>
      <c r="D19" s="52"/>
      <c r="E19" s="138"/>
      <c r="F19" s="29"/>
    </row>
    <row r="20" spans="1:6" s="68" customFormat="1" ht="30" customHeight="1" thickTop="1" thickBot="1">
      <c r="A20" s="137"/>
      <c r="B20" s="182" t="str">
        <f>+CONCATENATE("REKAPITULACIJA - ",B7)</f>
        <v>REKAPITULACIJA - E3. SN KABLOVOD - DV 20kV ZAKOT 1 (P35-P38)</v>
      </c>
      <c r="C20" s="183"/>
      <c r="D20" s="101"/>
      <c r="E20" s="132"/>
      <c r="F20" s="132">
        <f>SUM(F8:F19)</f>
        <v>0</v>
      </c>
    </row>
    <row r="21" spans="1:6" s="94" customFormat="1" ht="12.75" thickTop="1">
      <c r="A21" s="127"/>
      <c r="B21" s="59"/>
      <c r="C21" s="45"/>
      <c r="D21" s="46"/>
      <c r="E21" s="29"/>
      <c r="F21" s="29"/>
    </row>
    <row r="22" spans="1:6" s="95" customFormat="1" ht="12.75">
      <c r="A22" s="100"/>
      <c r="B22" s="110"/>
      <c r="C22" s="45"/>
      <c r="D22" s="58"/>
      <c r="E22" s="29"/>
      <c r="F22" s="29"/>
    </row>
    <row r="23" spans="1:6" s="94" customFormat="1">
      <c r="A23" s="127"/>
      <c r="B23" s="59"/>
      <c r="C23" s="45"/>
      <c r="D23" s="46"/>
      <c r="E23" s="29"/>
      <c r="F23" s="29"/>
    </row>
    <row r="24" spans="1:6" s="68" customFormat="1" ht="30" customHeight="1">
      <c r="A24" s="161"/>
      <c r="B24" s="162"/>
      <c r="C24" s="50"/>
      <c r="D24" s="163"/>
      <c r="E24" s="69"/>
      <c r="F24" s="98"/>
    </row>
    <row r="25" spans="1:6" s="95" customFormat="1" ht="12.75">
      <c r="A25" s="100"/>
      <c r="B25" s="110"/>
      <c r="C25" s="45"/>
      <c r="D25" s="58"/>
      <c r="E25" s="29"/>
      <c r="F25" s="29"/>
    </row>
    <row r="26" spans="1:6" s="94" customFormat="1">
      <c r="A26" s="127"/>
      <c r="B26" s="59"/>
      <c r="C26" s="45"/>
      <c r="D26" s="46"/>
      <c r="E26" s="29"/>
      <c r="F26" s="29"/>
    </row>
    <row r="27" spans="1:6" s="94" customFormat="1">
      <c r="A27" s="127"/>
      <c r="B27" s="59"/>
      <c r="C27" s="45"/>
      <c r="D27" s="46"/>
      <c r="E27" s="29"/>
      <c r="F27" s="29"/>
    </row>
  </sheetData>
  <sheetProtection algorithmName="SHA-512" hashValue="2ixYiWkZr6VQdUjXli0XbeV9jZfqXHXKE31NQY4njywSejGFtVTQMqEanlJsYWpsUxVU6AbAwgqrNniaprFx+g==" saltValue="qjeP3E65UfF3TpTE35qrwA=="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rowBreaks count="1" manualBreakCount="1">
    <brk id="26"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6"/>
  <sheetViews>
    <sheetView showZeros="0" view="pageBreakPreview" zoomScaleNormal="100" zoomScaleSheetLayoutView="100" workbookViewId="0">
      <selection activeCell="D17" sqref="D17"/>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6" s="5" customFormat="1" ht="14.1" customHeight="1">
      <c r="D1" s="72"/>
      <c r="E1" s="72"/>
      <c r="F1" s="29"/>
    </row>
    <row r="2" spans="1:6" s="5" customFormat="1" ht="14.1" customHeight="1">
      <c r="A2" s="23"/>
      <c r="B2" s="23"/>
      <c r="C2" s="23"/>
      <c r="D2" s="73"/>
      <c r="E2" s="73"/>
      <c r="F2" s="29"/>
    </row>
    <row r="3" spans="1:6" s="5" customFormat="1">
      <c r="D3" s="72"/>
      <c r="E3" s="72"/>
      <c r="F3" s="29"/>
    </row>
    <row r="4" spans="1:6" s="6" customFormat="1" ht="12.75">
      <c r="A4" s="133"/>
      <c r="B4" s="27" t="s">
        <v>9</v>
      </c>
      <c r="C4" s="28" t="s">
        <v>3</v>
      </c>
      <c r="D4" s="74" t="s">
        <v>4</v>
      </c>
      <c r="E4" s="74" t="s">
        <v>5</v>
      </c>
      <c r="F4" s="99" t="s">
        <v>6</v>
      </c>
    </row>
    <row r="5" spans="1:6" s="14" customFormat="1">
      <c r="A5" s="24"/>
      <c r="B5" s="17" t="s">
        <v>1</v>
      </c>
      <c r="C5" s="25"/>
      <c r="D5" s="75"/>
      <c r="E5" s="112"/>
      <c r="F5" s="29"/>
    </row>
    <row r="6" spans="1:6" ht="13.5">
      <c r="A6" s="134"/>
      <c r="B6" s="93"/>
      <c r="C6" s="63"/>
      <c r="D6" s="76"/>
      <c r="E6" s="113"/>
      <c r="F6" s="29"/>
    </row>
    <row r="7" spans="1:6" s="94" customFormat="1" ht="12.75">
      <c r="A7" s="136"/>
      <c r="B7" s="184" t="s">
        <v>121</v>
      </c>
      <c r="C7" s="45"/>
      <c r="D7" s="46"/>
      <c r="E7" s="29"/>
      <c r="F7" s="29"/>
    </row>
    <row r="8" spans="1:6" s="94" customFormat="1" ht="12.75">
      <c r="A8" s="136"/>
      <c r="B8" s="96"/>
      <c r="C8" s="45"/>
      <c r="D8" s="46"/>
      <c r="E8" s="29"/>
      <c r="F8" s="29"/>
    </row>
    <row r="9" spans="1:6" s="94" customFormat="1" ht="36">
      <c r="A9" s="154">
        <f>IF(B8="",MAX($A$8:A8)+1,"")</f>
        <v>1</v>
      </c>
      <c r="B9" s="128" t="s">
        <v>97</v>
      </c>
      <c r="C9" s="45" t="s">
        <v>12</v>
      </c>
      <c r="D9" s="46">
        <v>156</v>
      </c>
      <c r="E9" s="250"/>
      <c r="F9" s="29" t="str">
        <f>IF((D9*E9)=0," ",(D9*E9))</f>
        <v xml:space="preserve"> </v>
      </c>
    </row>
    <row r="10" spans="1:6" s="95" customFormat="1" ht="12.75">
      <c r="A10" s="51"/>
      <c r="B10" s="141"/>
      <c r="C10" s="51"/>
      <c r="D10" s="52"/>
      <c r="E10" s="170"/>
      <c r="F10" s="29"/>
    </row>
    <row r="11" spans="1:6" s="94" customFormat="1" ht="48">
      <c r="A11" s="154">
        <f>IF(B10="",MAX($A$8:A10)+1,"")</f>
        <v>2</v>
      </c>
      <c r="B11" s="53" t="s">
        <v>98</v>
      </c>
      <c r="C11" s="45" t="s">
        <v>11</v>
      </c>
      <c r="D11" s="46">
        <v>6</v>
      </c>
      <c r="E11" s="250"/>
      <c r="F11" s="29" t="str">
        <f>IF((D11*E11)=0," ",(D11*E11))</f>
        <v xml:space="preserve"> </v>
      </c>
    </row>
    <row r="12" spans="1:6" s="95" customFormat="1" ht="12.75">
      <c r="A12" s="51"/>
      <c r="B12" s="141"/>
      <c r="C12" s="51"/>
      <c r="D12" s="52"/>
      <c r="E12" s="170"/>
      <c r="F12" s="29"/>
    </row>
    <row r="13" spans="1:6" s="94" customFormat="1" ht="24">
      <c r="A13" s="154">
        <f>IF(B12="",MAX($A$8:A12)+1,"")</f>
        <v>3</v>
      </c>
      <c r="B13" s="53" t="s">
        <v>99</v>
      </c>
      <c r="C13" s="45" t="s">
        <v>8</v>
      </c>
      <c r="D13" s="46">
        <v>1</v>
      </c>
      <c r="E13" s="250"/>
      <c r="F13" s="29" t="str">
        <f>IF((D13*E13)=0," ",(D13*E13))</f>
        <v xml:space="preserve"> </v>
      </c>
    </row>
    <row r="14" spans="1:6" s="94" customFormat="1">
      <c r="A14" s="154"/>
      <c r="B14" s="53"/>
      <c r="C14" s="45"/>
      <c r="D14" s="46"/>
      <c r="E14" s="169"/>
      <c r="F14" s="29"/>
    </row>
    <row r="15" spans="1:6" s="94" customFormat="1" ht="48">
      <c r="A15" s="154">
        <f>IF(B14="",MAX($A$8:A14)+1,"")</f>
        <v>4</v>
      </c>
      <c r="B15" s="53" t="s">
        <v>96</v>
      </c>
      <c r="C15" s="45" t="s">
        <v>8</v>
      </c>
      <c r="D15" s="46">
        <v>1</v>
      </c>
      <c r="E15" s="250"/>
      <c r="F15" s="29" t="str">
        <f>IF((D15*E15)=0," ",(D15*E15))</f>
        <v xml:space="preserve"> </v>
      </c>
    </row>
    <row r="16" spans="1:6" s="94" customFormat="1">
      <c r="A16" s="100"/>
      <c r="B16" s="53"/>
      <c r="C16" s="45"/>
      <c r="D16" s="46"/>
      <c r="E16" s="169"/>
      <c r="F16" s="29"/>
    </row>
    <row r="17" spans="1:6" s="94" customFormat="1" ht="48">
      <c r="A17" s="154">
        <f>IF(B16="",MAX($A$8:A16)+1,"")</f>
        <v>5</v>
      </c>
      <c r="B17" s="53" t="s">
        <v>100</v>
      </c>
      <c r="C17" s="45" t="s">
        <v>8</v>
      </c>
      <c r="D17" s="46">
        <v>1</v>
      </c>
      <c r="E17" s="250"/>
      <c r="F17" s="29" t="str">
        <f>IF((D17*E17)=0," ",(D17*E17))</f>
        <v xml:space="preserve"> </v>
      </c>
    </row>
    <row r="18" spans="1:6" s="95" customFormat="1" ht="12.75">
      <c r="A18" s="51" t="s">
        <v>7</v>
      </c>
      <c r="B18" s="141"/>
      <c r="C18" s="51"/>
      <c r="D18" s="52"/>
      <c r="E18" s="51"/>
      <c r="F18" s="29"/>
    </row>
    <row r="19" spans="1:6" s="95" customFormat="1" ht="13.5" thickBot="1">
      <c r="A19" s="51"/>
      <c r="B19" s="141"/>
      <c r="C19" s="50"/>
      <c r="D19" s="52"/>
      <c r="E19" s="138"/>
      <c r="F19" s="29"/>
    </row>
    <row r="20" spans="1:6" s="68" customFormat="1" ht="30" customHeight="1" thickTop="1" thickBot="1">
      <c r="A20" s="137"/>
      <c r="B20" s="182" t="str">
        <f>+CONCATENATE("REKAPITULACIJA - ",B7)</f>
        <v>REKAPITULACIJA - E4. SN KABLOVOD - DV 20kV CERKLJE</v>
      </c>
      <c r="C20" s="183"/>
      <c r="D20" s="101"/>
      <c r="E20" s="132"/>
      <c r="F20" s="132">
        <f>SUM(F8:F19)</f>
        <v>0</v>
      </c>
    </row>
    <row r="21" spans="1:6" s="94" customFormat="1" ht="13.5" thickTop="1">
      <c r="A21" s="136"/>
      <c r="B21" s="96"/>
      <c r="C21" s="45"/>
      <c r="D21" s="46"/>
      <c r="E21" s="29"/>
      <c r="F21" s="29"/>
    </row>
    <row r="22" spans="1:6" s="94" customFormat="1">
      <c r="A22" s="127"/>
      <c r="B22" s="59"/>
      <c r="C22" s="45"/>
      <c r="D22" s="46"/>
      <c r="E22" s="29"/>
      <c r="F22" s="29"/>
    </row>
    <row r="23" spans="1:6" s="68" customFormat="1" ht="30" customHeight="1">
      <c r="A23" s="161"/>
      <c r="B23" s="162"/>
      <c r="C23" s="50"/>
      <c r="D23" s="163"/>
      <c r="E23" s="69"/>
      <c r="F23" s="98"/>
    </row>
    <row r="24" spans="1:6" s="95" customFormat="1" ht="12.75">
      <c r="A24" s="100"/>
      <c r="B24" s="110"/>
      <c r="C24" s="45"/>
      <c r="D24" s="58"/>
      <c r="E24" s="29"/>
      <c r="F24" s="29"/>
    </row>
    <row r="25" spans="1:6" s="94" customFormat="1">
      <c r="A25" s="127"/>
      <c r="B25" s="59"/>
      <c r="C25" s="45"/>
      <c r="D25" s="46"/>
      <c r="E25" s="29"/>
      <c r="F25" s="29"/>
    </row>
    <row r="26" spans="1:6" s="94" customFormat="1">
      <c r="A26" s="127"/>
      <c r="B26" s="59"/>
      <c r="C26" s="45"/>
      <c r="D26" s="46"/>
      <c r="E26" s="29"/>
      <c r="F26" s="29"/>
    </row>
  </sheetData>
  <sheetProtection algorithmName="SHA-512" hashValue="v4CP/e9AqOeCPkyVE5Vh3w8z4kP4ghrb45kJV4zsx1X+RaObUZUAI/DXn78BQU6MO8pXjW3j0jrMTw5YuNY2zQ==" saltValue="4K0ZVx7Hho6uoXL3ZlCIHw=="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61"/>
  <sheetViews>
    <sheetView showZeros="0" view="pageBreakPreview" zoomScaleNormal="100" zoomScaleSheetLayoutView="100" workbookViewId="0">
      <selection activeCell="C19" sqref="C19"/>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6" s="5" customFormat="1" ht="14.1" customHeight="1">
      <c r="D1" s="72"/>
      <c r="E1" s="72"/>
      <c r="F1" s="29"/>
    </row>
    <row r="2" spans="1:6" s="5" customFormat="1" ht="14.1" customHeight="1">
      <c r="A2" s="23"/>
      <c r="B2" s="23"/>
      <c r="C2" s="23"/>
      <c r="D2" s="73"/>
      <c r="E2" s="73"/>
      <c r="F2" s="29"/>
    </row>
    <row r="3" spans="1:6" s="5" customFormat="1">
      <c r="D3" s="72"/>
      <c r="E3" s="72"/>
      <c r="F3" s="29"/>
    </row>
    <row r="4" spans="1:6" s="6" customFormat="1" ht="12.75">
      <c r="A4" s="133"/>
      <c r="B4" s="27" t="s">
        <v>9</v>
      </c>
      <c r="C4" s="28" t="s">
        <v>3</v>
      </c>
      <c r="D4" s="74" t="s">
        <v>4</v>
      </c>
      <c r="E4" s="74" t="s">
        <v>5</v>
      </c>
      <c r="F4" s="99" t="s">
        <v>6</v>
      </c>
    </row>
    <row r="5" spans="1:6" s="14" customFormat="1">
      <c r="A5" s="24"/>
      <c r="B5" s="17" t="s">
        <v>1</v>
      </c>
      <c r="C5" s="25"/>
      <c r="D5" s="75"/>
      <c r="E5" s="112"/>
      <c r="F5" s="29"/>
    </row>
    <row r="6" spans="1:6" ht="13.5">
      <c r="A6" s="134"/>
      <c r="B6" s="93"/>
      <c r="C6" s="63"/>
      <c r="D6" s="76"/>
      <c r="E6" s="113"/>
      <c r="F6" s="29"/>
    </row>
    <row r="7" spans="1:6" s="94" customFormat="1" ht="12.75">
      <c r="A7" s="181"/>
      <c r="B7" s="96" t="s">
        <v>120</v>
      </c>
      <c r="C7" s="45"/>
      <c r="D7" s="46"/>
      <c r="E7" s="29"/>
      <c r="F7" s="78"/>
    </row>
    <row r="8" spans="1:6" s="94" customFormat="1">
      <c r="A8" s="100"/>
      <c r="B8" s="53"/>
      <c r="C8" s="45"/>
      <c r="D8" s="58"/>
      <c r="E8" s="29"/>
      <c r="F8" s="47"/>
    </row>
    <row r="9" spans="1:6" s="94" customFormat="1" ht="24">
      <c r="A9" s="154">
        <f>IF(B8="",MAX($A$8:A8)+1,"")</f>
        <v>1</v>
      </c>
      <c r="B9" s="53" t="s">
        <v>50</v>
      </c>
      <c r="C9" s="173" t="s">
        <v>12</v>
      </c>
      <c r="D9" s="58">
        <v>1144</v>
      </c>
      <c r="E9" s="250"/>
      <c r="F9" s="78">
        <f>IF(B9="REKAPITULACIJA",+SUM(F$6:F8),IF(E9=" ","",+D9*E9))</f>
        <v>0</v>
      </c>
    </row>
    <row r="10" spans="1:6" s="94" customFormat="1">
      <c r="A10" s="100"/>
      <c r="B10" s="53"/>
      <c r="C10" s="45"/>
      <c r="D10" s="58"/>
      <c r="E10" s="169"/>
      <c r="F10" s="47"/>
    </row>
    <row r="11" spans="1:6" s="94" customFormat="1" ht="24">
      <c r="A11" s="154">
        <f>IF(B10="",MAX($A$8:A10)+1,"")</f>
        <v>2</v>
      </c>
      <c r="B11" s="53" t="s">
        <v>116</v>
      </c>
      <c r="C11" s="173" t="s">
        <v>12</v>
      </c>
      <c r="D11" s="58">
        <v>12</v>
      </c>
      <c r="E11" s="250"/>
      <c r="F11" s="78">
        <f>IF(B11="REKAPITULACIJA",+SUM(F$6:F10),IF(E11=" ","",+D11*E11))</f>
        <v>0</v>
      </c>
    </row>
    <row r="12" spans="1:6" s="174" customFormat="1" ht="13.5">
      <c r="A12" s="164"/>
      <c r="B12" s="165"/>
      <c r="C12" s="166"/>
      <c r="D12" s="122"/>
      <c r="E12" s="160"/>
      <c r="F12" s="29"/>
    </row>
    <row r="13" spans="1:6" s="94" customFormat="1" ht="36">
      <c r="A13" s="154">
        <f>IF(B12="",MAX($A$8:A12)+1,"")</f>
        <v>3</v>
      </c>
      <c r="B13" s="53" t="s">
        <v>51</v>
      </c>
      <c r="C13" s="45" t="s">
        <v>12</v>
      </c>
      <c r="D13" s="58">
        <v>1090</v>
      </c>
      <c r="E13" s="250"/>
      <c r="F13" s="78" t="str">
        <f>IF((D13*E13)=0," ",(D13*E13))</f>
        <v xml:space="preserve"> </v>
      </c>
    </row>
    <row r="14" spans="1:6" s="95" customFormat="1" ht="12.75">
      <c r="A14" s="51" t="s">
        <v>7</v>
      </c>
      <c r="B14" s="51"/>
      <c r="C14" s="51"/>
      <c r="D14" s="175"/>
      <c r="E14" s="170"/>
      <c r="F14" s="29"/>
    </row>
    <row r="15" spans="1:6" s="94" customFormat="1" ht="36">
      <c r="A15" s="154">
        <f>IF(B14="",MAX($A$8:A14)+1,"")</f>
        <v>4</v>
      </c>
      <c r="B15" s="59" t="s">
        <v>52</v>
      </c>
      <c r="C15" s="45" t="s">
        <v>53</v>
      </c>
      <c r="D15" s="58">
        <v>38</v>
      </c>
      <c r="E15" s="250"/>
      <c r="F15" s="78">
        <f>IF(E15=" "," ",+D15*E15)</f>
        <v>0</v>
      </c>
    </row>
    <row r="16" spans="1:6" s="95" customFormat="1" ht="12.75">
      <c r="A16" s="51" t="s">
        <v>7</v>
      </c>
      <c r="B16" s="51"/>
      <c r="C16" s="51"/>
      <c r="D16" s="175"/>
      <c r="E16" s="170"/>
      <c r="F16" s="78"/>
    </row>
    <row r="17" spans="1:6" s="94" customFormat="1" ht="24">
      <c r="A17" s="154">
        <f>IF(B16="",MAX($A$8:A16)+1,"")</f>
        <v>5</v>
      </c>
      <c r="B17" s="53" t="s">
        <v>54</v>
      </c>
      <c r="C17" s="45" t="s">
        <v>53</v>
      </c>
      <c r="D17" s="58">
        <v>35</v>
      </c>
      <c r="E17" s="250"/>
      <c r="F17" s="78">
        <f>IF(E17=" "," ",+D17*E17)</f>
        <v>0</v>
      </c>
    </row>
    <row r="18" spans="1:6" ht="12.75">
      <c r="A18" s="247"/>
      <c r="B18" s="176"/>
      <c r="C18" s="177"/>
      <c r="D18" s="178"/>
      <c r="E18" s="159"/>
      <c r="F18" s="78"/>
    </row>
    <row r="19" spans="1:6" s="248" customFormat="1" ht="60">
      <c r="A19" s="154">
        <f>IF(B18="",MAX($A$8:A18)+1,"")</f>
        <v>6</v>
      </c>
      <c r="B19" s="179" t="s">
        <v>147</v>
      </c>
      <c r="C19" s="177" t="s">
        <v>53</v>
      </c>
      <c r="D19" s="178">
        <v>3</v>
      </c>
      <c r="E19" s="250"/>
      <c r="F19" s="78">
        <f>D19*E19</f>
        <v>0</v>
      </c>
    </row>
    <row r="20" spans="1:6" s="248" customFormat="1" ht="84">
      <c r="A20" s="249"/>
      <c r="B20" s="179" t="s">
        <v>148</v>
      </c>
      <c r="C20" s="177"/>
      <c r="D20" s="178"/>
      <c r="E20" s="251"/>
      <c r="F20" s="78"/>
    </row>
    <row r="21" spans="1:6" s="248" customFormat="1" ht="60">
      <c r="A21" s="249"/>
      <c r="B21" s="179" t="s">
        <v>149</v>
      </c>
      <c r="C21" s="177"/>
      <c r="D21" s="178"/>
      <c r="E21" s="251"/>
      <c r="F21" s="78"/>
    </row>
    <row r="22" spans="1:6" s="248" customFormat="1" ht="48">
      <c r="A22" s="249"/>
      <c r="B22" s="179" t="s">
        <v>150</v>
      </c>
      <c r="C22" s="177"/>
      <c r="D22" s="178"/>
      <c r="E22" s="251"/>
      <c r="F22" s="78"/>
    </row>
    <row r="23" spans="1:6" s="248" customFormat="1" ht="36">
      <c r="A23" s="249"/>
      <c r="B23" s="179" t="s">
        <v>151</v>
      </c>
      <c r="C23" s="177"/>
      <c r="D23" s="178"/>
      <c r="E23" s="251"/>
      <c r="F23" s="78"/>
    </row>
    <row r="24" spans="1:6">
      <c r="A24" s="7"/>
      <c r="B24" s="176"/>
      <c r="C24" s="177"/>
      <c r="D24" s="178"/>
      <c r="E24" s="159"/>
      <c r="F24" s="78"/>
    </row>
    <row r="25" spans="1:6" s="248" customFormat="1" ht="84">
      <c r="A25" s="154">
        <f>IF(B24="",MAX($A$8:A24)+1,"")</f>
        <v>7</v>
      </c>
      <c r="B25" s="179" t="s">
        <v>152</v>
      </c>
      <c r="C25" s="177" t="s">
        <v>53</v>
      </c>
      <c r="D25" s="178">
        <v>26</v>
      </c>
      <c r="E25" s="250"/>
      <c r="F25" s="78">
        <f>D25*E25</f>
        <v>0</v>
      </c>
    </row>
    <row r="26" spans="1:6" s="248" customFormat="1" ht="84">
      <c r="A26" s="13"/>
      <c r="B26" s="176" t="s">
        <v>154</v>
      </c>
      <c r="C26" s="177"/>
      <c r="D26" s="178"/>
      <c r="E26" s="172"/>
      <c r="F26" s="78"/>
    </row>
    <row r="27" spans="1:6" s="248" customFormat="1" ht="84">
      <c r="A27" s="13"/>
      <c r="B27" s="176" t="s">
        <v>153</v>
      </c>
      <c r="C27" s="177"/>
      <c r="D27" s="178"/>
      <c r="E27" s="172"/>
      <c r="F27" s="78"/>
    </row>
    <row r="28" spans="1:6" s="248" customFormat="1" ht="36">
      <c r="A28" s="13"/>
      <c r="B28" s="179" t="s">
        <v>155</v>
      </c>
      <c r="C28" s="177"/>
      <c r="D28" s="178"/>
      <c r="E28" s="172"/>
      <c r="F28" s="78"/>
    </row>
    <row r="29" spans="1:6">
      <c r="A29" s="7"/>
      <c r="B29" s="176"/>
      <c r="C29" s="177"/>
      <c r="D29" s="178"/>
      <c r="E29" s="159"/>
      <c r="F29" s="78"/>
    </row>
    <row r="30" spans="1:6" s="248" customFormat="1" ht="84">
      <c r="A30" s="154">
        <f>IF(B29="",MAX($A$8:A29)+1,"")</f>
        <v>8</v>
      </c>
      <c r="B30" s="179" t="s">
        <v>156</v>
      </c>
      <c r="C30" s="177" t="s">
        <v>53</v>
      </c>
      <c r="D30" s="178">
        <v>6</v>
      </c>
      <c r="E30" s="250"/>
      <c r="F30" s="78">
        <f>D30*E30</f>
        <v>0</v>
      </c>
    </row>
    <row r="31" spans="1:6" s="248" customFormat="1" ht="72">
      <c r="A31" s="13"/>
      <c r="B31" s="176" t="s">
        <v>157</v>
      </c>
      <c r="C31" s="177"/>
      <c r="D31" s="178"/>
      <c r="E31" s="172"/>
      <c r="F31" s="78"/>
    </row>
    <row r="32" spans="1:6" s="248" customFormat="1" ht="48">
      <c r="A32" s="13"/>
      <c r="B32" s="176" t="s">
        <v>158</v>
      </c>
      <c r="C32" s="177"/>
      <c r="D32" s="178"/>
      <c r="E32" s="172"/>
      <c r="F32" s="78"/>
    </row>
    <row r="33" spans="1:6" s="248" customFormat="1" ht="36">
      <c r="A33" s="13"/>
      <c r="B33" s="179" t="s">
        <v>159</v>
      </c>
      <c r="C33" s="177"/>
      <c r="D33" s="178"/>
      <c r="E33" s="172"/>
      <c r="F33" s="78"/>
    </row>
    <row r="34" spans="1:6" s="248" customFormat="1">
      <c r="A34" s="13"/>
      <c r="B34" s="176"/>
      <c r="C34" s="177"/>
      <c r="D34" s="178"/>
      <c r="E34" s="172"/>
      <c r="F34" s="78"/>
    </row>
    <row r="35" spans="1:6" s="248" customFormat="1" ht="108">
      <c r="A35" s="154">
        <f>IF(B34="",MAX($A$8:A34)+1,"")</f>
        <v>9</v>
      </c>
      <c r="B35" s="179" t="s">
        <v>55</v>
      </c>
      <c r="C35" s="177" t="s">
        <v>53</v>
      </c>
      <c r="D35" s="178">
        <v>32</v>
      </c>
      <c r="E35" s="250"/>
      <c r="F35" s="78">
        <f>D35*E35</f>
        <v>0</v>
      </c>
    </row>
    <row r="36" spans="1:6" s="248" customFormat="1">
      <c r="A36" s="13"/>
      <c r="B36" s="176"/>
      <c r="C36" s="177"/>
      <c r="D36" s="178"/>
      <c r="E36" s="172"/>
      <c r="F36" s="78"/>
    </row>
    <row r="37" spans="1:6" s="248" customFormat="1" ht="108">
      <c r="A37" s="154">
        <f>IF(B36="",MAX($A$8:A36)+1,"")</f>
        <v>10</v>
      </c>
      <c r="B37" s="179" t="s">
        <v>79</v>
      </c>
      <c r="C37" s="177" t="s">
        <v>53</v>
      </c>
      <c r="D37" s="178">
        <v>2</v>
      </c>
      <c r="E37" s="250"/>
      <c r="F37" s="78">
        <f>D37*E37</f>
        <v>0</v>
      </c>
    </row>
    <row r="38" spans="1:6" s="248" customFormat="1">
      <c r="A38" s="13"/>
      <c r="B38" s="176"/>
      <c r="C38" s="177"/>
      <c r="D38" s="178"/>
      <c r="E38" s="172"/>
      <c r="F38" s="78"/>
    </row>
    <row r="39" spans="1:6" s="248" customFormat="1" ht="108">
      <c r="A39" s="154">
        <f>IF(B38="",MAX($A$8:A38)+1,"")</f>
        <v>11</v>
      </c>
      <c r="B39" s="179" t="s">
        <v>117</v>
      </c>
      <c r="C39" s="177" t="s">
        <v>53</v>
      </c>
      <c r="D39" s="178">
        <v>1</v>
      </c>
      <c r="E39" s="250"/>
      <c r="F39" s="78">
        <f>D39*E39</f>
        <v>0</v>
      </c>
    </row>
    <row r="40" spans="1:6" ht="12.75">
      <c r="A40" s="247"/>
      <c r="B40" s="176"/>
      <c r="C40" s="177"/>
      <c r="D40" s="178"/>
      <c r="E40" s="159"/>
      <c r="F40" s="78"/>
    </row>
    <row r="41" spans="1:6" s="248" customFormat="1" ht="84">
      <c r="A41" s="154">
        <f>IF(B40="",MAX($A$8:A40)+1,"")</f>
        <v>12</v>
      </c>
      <c r="B41" s="179" t="s">
        <v>118</v>
      </c>
      <c r="C41" s="177" t="s">
        <v>8</v>
      </c>
      <c r="D41" s="178">
        <v>3</v>
      </c>
      <c r="E41" s="250"/>
      <c r="F41" s="78">
        <f>D41*E41</f>
        <v>0</v>
      </c>
    </row>
    <row r="42" spans="1:6" s="248" customFormat="1" ht="72">
      <c r="A42" s="249"/>
      <c r="B42" s="179" t="s">
        <v>119</v>
      </c>
      <c r="C42" s="177"/>
      <c r="D42" s="178"/>
      <c r="E42" s="251"/>
      <c r="F42" s="78"/>
    </row>
    <row r="43" spans="1:6" s="248" customFormat="1" ht="72">
      <c r="A43" s="249"/>
      <c r="B43" s="179" t="s">
        <v>144</v>
      </c>
      <c r="C43" s="177"/>
      <c r="D43" s="178"/>
      <c r="E43" s="251"/>
      <c r="F43" s="78"/>
    </row>
    <row r="44" spans="1:6" s="248" customFormat="1" ht="48">
      <c r="A44" s="249"/>
      <c r="B44" s="179" t="s">
        <v>145</v>
      </c>
      <c r="C44" s="177"/>
      <c r="D44" s="178"/>
      <c r="E44" s="251"/>
      <c r="F44" s="78"/>
    </row>
    <row r="45" spans="1:6" s="248" customFormat="1" ht="24">
      <c r="A45" s="249"/>
      <c r="B45" s="179" t="s">
        <v>143</v>
      </c>
      <c r="C45" s="177"/>
      <c r="D45" s="178"/>
      <c r="E45" s="251"/>
      <c r="F45" s="78"/>
    </row>
    <row r="46" spans="1:6" s="248" customFormat="1">
      <c r="A46" s="13"/>
      <c r="B46" s="176"/>
      <c r="C46" s="177"/>
      <c r="D46" s="178"/>
      <c r="E46" s="172"/>
      <c r="F46" s="78"/>
    </row>
    <row r="47" spans="1:6" s="248" customFormat="1" ht="48">
      <c r="A47" s="154">
        <f>IF(B46="",MAX($A$8:A46)+1,"")</f>
        <v>13</v>
      </c>
      <c r="B47" s="179" t="s">
        <v>80</v>
      </c>
      <c r="C47" s="177" t="s">
        <v>53</v>
      </c>
      <c r="D47" s="178">
        <v>1</v>
      </c>
      <c r="E47" s="250"/>
      <c r="F47" s="78">
        <f>D47*E47</f>
        <v>0</v>
      </c>
    </row>
    <row r="48" spans="1:6" s="248" customFormat="1">
      <c r="A48" s="13"/>
      <c r="B48" s="176"/>
      <c r="C48" s="177"/>
      <c r="D48" s="178"/>
      <c r="E48" s="172"/>
      <c r="F48" s="78"/>
    </row>
    <row r="49" spans="1:6" s="248" customFormat="1" ht="84">
      <c r="A49" s="154">
        <f>IF(B48="",MAX($A$8:A48)+1,"")</f>
        <v>14</v>
      </c>
      <c r="B49" s="179" t="s">
        <v>146</v>
      </c>
      <c r="C49" s="177" t="s">
        <v>53</v>
      </c>
      <c r="D49" s="178">
        <v>16</v>
      </c>
      <c r="E49" s="250"/>
      <c r="F49" s="78">
        <f>D49*E49</f>
        <v>0</v>
      </c>
    </row>
    <row r="50" spans="1:6" s="174" customFormat="1" ht="13.5">
      <c r="A50" s="13"/>
      <c r="B50" s="180"/>
      <c r="C50" s="177"/>
      <c r="D50" s="122"/>
      <c r="E50" s="160"/>
      <c r="F50" s="78"/>
    </row>
    <row r="51" spans="1:6" s="95" customFormat="1" ht="60">
      <c r="A51" s="154">
        <f>IF(B50="",MAX($A$8:A50)+1,"")</f>
        <v>15</v>
      </c>
      <c r="B51" s="179" t="s">
        <v>56</v>
      </c>
      <c r="C51" s="45" t="s">
        <v>8</v>
      </c>
      <c r="D51" s="58">
        <v>1</v>
      </c>
      <c r="E51" s="250"/>
      <c r="F51" s="78">
        <f>D51*E51</f>
        <v>0</v>
      </c>
    </row>
    <row r="52" spans="1:6" s="95" customFormat="1" ht="12.75">
      <c r="A52" s="13"/>
      <c r="B52" s="179"/>
      <c r="C52" s="45"/>
      <c r="D52" s="58"/>
      <c r="E52" s="169"/>
      <c r="F52" s="78"/>
    </row>
    <row r="53" spans="1:6" s="94" customFormat="1" ht="48">
      <c r="A53" s="154">
        <f>IF(B52="",MAX($A$8:A52)+1,"")</f>
        <v>16</v>
      </c>
      <c r="B53" s="110" t="s">
        <v>57</v>
      </c>
      <c r="C53" s="45" t="s">
        <v>8</v>
      </c>
      <c r="D53" s="58">
        <v>1</v>
      </c>
      <c r="E53" s="250"/>
      <c r="F53" s="78">
        <f>D53*E53</f>
        <v>0</v>
      </c>
    </row>
    <row r="54" spans="1:6" s="95" customFormat="1" ht="13.5" thickBot="1">
      <c r="A54" s="100"/>
      <c r="B54" s="110"/>
      <c r="C54" s="45"/>
      <c r="D54" s="58"/>
      <c r="E54" s="29"/>
      <c r="F54" s="29"/>
    </row>
    <row r="55" spans="1:6" s="68" customFormat="1" ht="30" customHeight="1" thickTop="1" thickBot="1">
      <c r="A55" s="137"/>
      <c r="B55" s="66" t="str">
        <f>+CONCATENATE("REKAPITULACIJA - ",B7)</f>
        <v>REKAPITULACIJA - E5. CESTNA RAZSVETLJAVA</v>
      </c>
      <c r="C55" s="67"/>
      <c r="D55" s="101"/>
      <c r="E55" s="132"/>
      <c r="F55" s="103">
        <f>SUM(F8:F54)</f>
        <v>0</v>
      </c>
    </row>
    <row r="56" spans="1:6" s="95" customFormat="1" ht="13.5" thickTop="1">
      <c r="A56" s="100"/>
      <c r="B56" s="110"/>
      <c r="C56" s="45"/>
      <c r="D56" s="58"/>
      <c r="E56" s="29"/>
      <c r="F56" s="29"/>
    </row>
    <row r="57" spans="1:6" s="94" customFormat="1">
      <c r="A57" s="127"/>
      <c r="B57" s="59"/>
      <c r="C57" s="45"/>
      <c r="D57" s="46"/>
      <c r="E57" s="29"/>
      <c r="F57" s="29"/>
    </row>
    <row r="58" spans="1:6" s="68" customFormat="1" ht="30" customHeight="1">
      <c r="A58" s="161"/>
      <c r="B58" s="162"/>
      <c r="C58" s="50"/>
      <c r="D58" s="163"/>
      <c r="E58" s="69"/>
      <c r="F58" s="98"/>
    </row>
    <row r="59" spans="1:6" s="95" customFormat="1" ht="12.75">
      <c r="A59" s="100"/>
      <c r="B59" s="110"/>
      <c r="C59" s="45"/>
      <c r="D59" s="58"/>
      <c r="E59" s="29"/>
      <c r="F59" s="29"/>
    </row>
    <row r="60" spans="1:6" s="94" customFormat="1">
      <c r="A60" s="127"/>
      <c r="B60" s="59"/>
      <c r="C60" s="45"/>
      <c r="D60" s="46"/>
      <c r="E60" s="29"/>
      <c r="F60" s="29"/>
    </row>
    <row r="61" spans="1:6" s="94" customFormat="1">
      <c r="A61" s="127"/>
      <c r="B61" s="59"/>
      <c r="C61" s="45"/>
      <c r="D61" s="46"/>
      <c r="E61" s="29"/>
      <c r="F61" s="29"/>
    </row>
  </sheetData>
  <sheetProtection algorithmName="SHA-512" hashValue="Ug08TCwSO+ug6TpQnBflQZ5s8hgchULBOE1vb+Lf7HIEXu0o2K2gGoQiOiz7/ey0tdqShxKJvA2KHJH80s2dNQ==" saltValue="aohE41lQyWtGDk3pwNQCBw==" spinCount="100000" sheet="1" formatCells="0" formatColumns="0" formatRows="0"/>
  <protectedRanges>
    <protectedRange sqref="E12:E13" name="Obseg1_3"/>
  </protectedRange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4"/>
  <sheetViews>
    <sheetView showZeros="0" view="pageBreakPreview" topLeftCell="A10" zoomScaleNormal="100" zoomScaleSheetLayoutView="100" workbookViewId="0">
      <selection activeCell="C20" sqref="C20"/>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81" t="s">
        <v>126</v>
      </c>
      <c r="B7" s="123" t="s">
        <v>27</v>
      </c>
      <c r="C7" s="45" t="s">
        <v>2</v>
      </c>
      <c r="D7" s="46" t="s">
        <v>7</v>
      </c>
      <c r="E7" s="29"/>
      <c r="F7" s="78"/>
    </row>
    <row r="8" spans="1:16" s="94" customFormat="1" ht="25.5">
      <c r="A8" s="136"/>
      <c r="B8" s="96" t="s">
        <v>127</v>
      </c>
      <c r="C8" s="45"/>
      <c r="D8" s="46"/>
      <c r="E8" s="29"/>
      <c r="F8" s="29"/>
    </row>
    <row r="9" spans="1:16" s="94" customFormat="1">
      <c r="A9" s="127"/>
      <c r="B9" s="147"/>
      <c r="C9" s="45"/>
      <c r="D9" s="46"/>
      <c r="E9" s="139"/>
      <c r="F9" s="78"/>
    </row>
    <row r="10" spans="1:16" s="111" customFormat="1" ht="48">
      <c r="A10" s="154">
        <f>IF(B9="",MAX($A$9:A9)+1,"")</f>
        <v>1</v>
      </c>
      <c r="B10" s="144" t="s">
        <v>101</v>
      </c>
      <c r="C10" s="45" t="s">
        <v>12</v>
      </c>
      <c r="D10" s="46">
        <v>19</v>
      </c>
      <c r="E10" s="250"/>
      <c r="F10" s="78" t="str">
        <f>IF((D10*E10)=0," ",(D10*E10))</f>
        <v xml:space="preserve"> </v>
      </c>
      <c r="G10" s="94"/>
      <c r="H10" s="94"/>
      <c r="I10" s="94"/>
      <c r="J10" s="94"/>
      <c r="K10" s="94"/>
      <c r="L10" s="94"/>
      <c r="M10" s="94"/>
      <c r="N10" s="94"/>
      <c r="O10" s="94"/>
      <c r="P10" s="94"/>
    </row>
    <row r="11" spans="1:16" s="95" customFormat="1" ht="12.75">
      <c r="A11" s="51" t="s">
        <v>7</v>
      </c>
      <c r="B11" s="171"/>
      <c r="C11" s="51"/>
      <c r="D11" s="52"/>
      <c r="E11" s="187"/>
      <c r="F11" s="78"/>
    </row>
    <row r="12" spans="1:16" s="111" customFormat="1" ht="84">
      <c r="A12" s="154">
        <f>IF(B11="",MAX($A$9:A11)+1,"")</f>
        <v>2</v>
      </c>
      <c r="B12" s="144" t="s">
        <v>102</v>
      </c>
      <c r="C12" s="45" t="s">
        <v>13</v>
      </c>
      <c r="D12" s="46">
        <v>14</v>
      </c>
      <c r="E12" s="250"/>
      <c r="F12" s="78" t="str">
        <f>IF((D12*E12)=0," ",(D12*E12))</f>
        <v xml:space="preserve"> </v>
      </c>
      <c r="G12" s="94"/>
      <c r="H12" s="94"/>
      <c r="I12" s="94"/>
      <c r="J12" s="94"/>
      <c r="K12" s="94"/>
      <c r="L12" s="94"/>
      <c r="M12" s="94"/>
      <c r="N12" s="94"/>
      <c r="O12" s="94"/>
      <c r="P12" s="94"/>
    </row>
    <row r="13" spans="1:16" s="95" customFormat="1" ht="12.75">
      <c r="A13" s="51" t="s">
        <v>7</v>
      </c>
      <c r="B13" s="171"/>
      <c r="C13" s="51"/>
      <c r="D13" s="52"/>
      <c r="E13" s="187"/>
      <c r="F13" s="78"/>
    </row>
    <row r="14" spans="1:16" s="111" customFormat="1" ht="60">
      <c r="A14" s="154">
        <f>IF(B13="",MAX($A$9:A13)+1,"")</f>
        <v>3</v>
      </c>
      <c r="B14" s="144" t="s">
        <v>29</v>
      </c>
      <c r="C14" s="124" t="s">
        <v>13</v>
      </c>
      <c r="D14" s="125">
        <v>3</v>
      </c>
      <c r="E14" s="250"/>
      <c r="F14" s="78" t="str">
        <f>IF((D14*E14)=0," ",(D14*E14))</f>
        <v xml:space="preserve"> </v>
      </c>
      <c r="G14" s="94"/>
      <c r="H14" s="94"/>
      <c r="I14" s="94"/>
      <c r="J14" s="94"/>
      <c r="K14" s="94"/>
      <c r="L14" s="94"/>
      <c r="M14" s="94"/>
      <c r="N14" s="94"/>
      <c r="O14" s="94"/>
      <c r="P14" s="94"/>
    </row>
    <row r="15" spans="1:16" s="95" customFormat="1" ht="12.75">
      <c r="A15" s="51"/>
      <c r="B15" s="171"/>
      <c r="C15" s="51"/>
      <c r="D15" s="52"/>
      <c r="E15" s="187"/>
      <c r="F15" s="78"/>
    </row>
    <row r="16" spans="1:16" s="111" customFormat="1" ht="72">
      <c r="A16" s="154">
        <f>IF(B15="",MAX($A$9:A15)+1,"")</f>
        <v>4</v>
      </c>
      <c r="B16" s="147" t="s">
        <v>104</v>
      </c>
      <c r="C16" s="45"/>
      <c r="D16" s="46"/>
      <c r="E16" s="187"/>
      <c r="F16" s="78"/>
      <c r="G16" s="94"/>
      <c r="H16" s="94"/>
      <c r="I16" s="94"/>
      <c r="J16" s="94"/>
      <c r="K16" s="94"/>
      <c r="L16" s="94"/>
      <c r="M16" s="94"/>
      <c r="N16" s="94"/>
      <c r="O16" s="94"/>
      <c r="P16" s="94"/>
    </row>
    <row r="17" spans="1:16" s="111" customFormat="1">
      <c r="A17" s="100"/>
      <c r="B17" s="147"/>
      <c r="C17" s="45"/>
      <c r="D17" s="46"/>
      <c r="E17" s="187"/>
      <c r="F17" s="78"/>
      <c r="G17" s="94"/>
      <c r="H17" s="94"/>
      <c r="I17" s="94"/>
      <c r="J17" s="94"/>
      <c r="K17" s="94"/>
      <c r="L17" s="94"/>
      <c r="M17" s="94"/>
      <c r="N17" s="94"/>
      <c r="O17" s="94"/>
      <c r="P17" s="94"/>
    </row>
    <row r="18" spans="1:16" s="111" customFormat="1">
      <c r="A18" s="100"/>
      <c r="B18" s="147" t="s">
        <v>103</v>
      </c>
      <c r="C18" s="45" t="s">
        <v>12</v>
      </c>
      <c r="D18" s="46">
        <v>19</v>
      </c>
      <c r="E18" s="250"/>
      <c r="F18" s="78" t="str">
        <f>IF((D18*E18)=0," ",(D18*E18))</f>
        <v xml:space="preserve"> </v>
      </c>
      <c r="G18" s="94"/>
      <c r="H18" s="94"/>
      <c r="I18" s="94"/>
      <c r="J18" s="94"/>
      <c r="K18" s="94"/>
      <c r="L18" s="94"/>
      <c r="M18" s="94"/>
      <c r="N18" s="94"/>
      <c r="O18" s="94"/>
      <c r="P18" s="94"/>
    </row>
    <row r="19" spans="1:16" s="95" customFormat="1" ht="12.75">
      <c r="A19" s="51"/>
      <c r="B19" s="171"/>
      <c r="C19" s="51"/>
      <c r="D19" s="52"/>
      <c r="E19" s="187"/>
      <c r="F19" s="78"/>
    </row>
    <row r="20" spans="1:16" s="111" customFormat="1" ht="36">
      <c r="A20" s="154">
        <f>IF(B19="",MAX($A$9:A19)+1,"")</f>
        <v>5</v>
      </c>
      <c r="B20" s="186" t="s">
        <v>31</v>
      </c>
      <c r="C20" s="45" t="s">
        <v>13</v>
      </c>
      <c r="D20" s="46">
        <v>11</v>
      </c>
      <c r="E20" s="250"/>
      <c r="F20" s="78" t="str">
        <f>IF((D20*E20)=0," ",(D20*E20))</f>
        <v xml:space="preserve"> </v>
      </c>
      <c r="G20" s="94"/>
      <c r="H20" s="94"/>
      <c r="I20" s="94"/>
      <c r="J20" s="94"/>
      <c r="K20" s="94"/>
      <c r="L20" s="94"/>
      <c r="M20" s="94"/>
      <c r="N20" s="94"/>
      <c r="O20" s="94"/>
      <c r="P20" s="94"/>
    </row>
    <row r="21" spans="1:16" s="95" customFormat="1" ht="12.75">
      <c r="A21" s="51"/>
      <c r="B21" s="171"/>
      <c r="C21" s="51"/>
      <c r="D21" s="52"/>
      <c r="E21" s="187"/>
      <c r="F21" s="78"/>
    </row>
    <row r="22" spans="1:16" s="95" customFormat="1" ht="84">
      <c r="A22" s="154">
        <f>IF(B21="",MAX($A$9:A21)+1,"")</f>
        <v>6</v>
      </c>
      <c r="B22" s="147" t="s">
        <v>68</v>
      </c>
      <c r="C22" s="45" t="s">
        <v>8</v>
      </c>
      <c r="D22" s="46">
        <v>1</v>
      </c>
      <c r="E22" s="250"/>
      <c r="F22" s="78" t="str">
        <f>IF((D22*E22)=0," ",(D22*E22))</f>
        <v xml:space="preserve"> </v>
      </c>
    </row>
    <row r="23" spans="1:16" s="95" customFormat="1" ht="12.75">
      <c r="A23" s="51"/>
      <c r="B23" s="171"/>
      <c r="C23" s="51"/>
      <c r="D23" s="52"/>
      <c r="E23" s="187"/>
      <c r="F23" s="78"/>
    </row>
    <row r="24" spans="1:16" s="111" customFormat="1" ht="72">
      <c r="A24" s="154">
        <f>IF(B23="",MAX($A$9:A23)+1,"")</f>
        <v>7</v>
      </c>
      <c r="B24" s="189" t="s">
        <v>32</v>
      </c>
      <c r="C24" s="126" t="s">
        <v>13</v>
      </c>
      <c r="D24" s="46">
        <v>1</v>
      </c>
      <c r="E24" s="250"/>
      <c r="F24" s="78" t="str">
        <f>IF((D24*E24)=0," ",(D24*E24))</f>
        <v xml:space="preserve"> </v>
      </c>
      <c r="G24" s="94"/>
      <c r="H24" s="94"/>
      <c r="I24" s="94"/>
      <c r="J24" s="94"/>
      <c r="K24" s="94"/>
      <c r="L24" s="94"/>
      <c r="M24" s="94"/>
      <c r="N24" s="94"/>
      <c r="O24" s="94"/>
      <c r="P24" s="94"/>
    </row>
    <row r="25" spans="1:16" s="111" customFormat="1">
      <c r="A25" s="100"/>
      <c r="B25" s="189"/>
      <c r="C25" s="126"/>
      <c r="D25" s="46"/>
      <c r="E25" s="187"/>
      <c r="F25" s="29"/>
      <c r="G25" s="94"/>
      <c r="H25" s="94"/>
      <c r="I25" s="94"/>
      <c r="J25" s="94"/>
      <c r="K25" s="94"/>
      <c r="L25" s="94"/>
      <c r="M25" s="94"/>
      <c r="N25" s="94"/>
      <c r="O25" s="94"/>
      <c r="P25" s="94"/>
    </row>
    <row r="26" spans="1:16" s="94" customFormat="1" ht="24">
      <c r="A26" s="154">
        <f>IF(B25="",MAX($A$9:A25)+1,"")</f>
        <v>8</v>
      </c>
      <c r="B26" s="53" t="s">
        <v>33</v>
      </c>
      <c r="C26" s="115" t="s">
        <v>8</v>
      </c>
      <c r="D26" s="122">
        <v>1</v>
      </c>
      <c r="E26" s="250"/>
      <c r="F26" s="78" t="str">
        <f>IF((D26*E26)=0," ",(D26*E26))</f>
        <v xml:space="preserve"> </v>
      </c>
    </row>
    <row r="27" spans="1:16" s="94" customFormat="1">
      <c r="A27" s="100"/>
      <c r="B27" s="53"/>
      <c r="C27" s="115"/>
      <c r="D27" s="122"/>
      <c r="E27" s="160"/>
      <c r="F27" s="78"/>
    </row>
    <row r="28" spans="1:16" s="94" customFormat="1" ht="36">
      <c r="A28" s="154">
        <f>IF(B27="",MAX($A$9:A27)+1,"")</f>
        <v>9</v>
      </c>
      <c r="B28" s="53" t="s">
        <v>69</v>
      </c>
      <c r="C28" s="115" t="s">
        <v>8</v>
      </c>
      <c r="D28" s="122">
        <v>1</v>
      </c>
      <c r="E28" s="250"/>
      <c r="F28" s="78" t="str">
        <f>IF((D28*E28)=0," ",(D28*E28))</f>
        <v xml:space="preserve"> </v>
      </c>
    </row>
    <row r="29" spans="1:16" s="95" customFormat="1" ht="12.75">
      <c r="A29" s="51"/>
      <c r="B29" s="171"/>
      <c r="C29" s="51"/>
      <c r="D29" s="52"/>
      <c r="E29" s="170"/>
      <c r="F29" s="78"/>
    </row>
    <row r="30" spans="1:16" s="94" customFormat="1" ht="24">
      <c r="A30" s="154">
        <f>IF(B29="",MAX($A$9:A29)+1,"")</f>
        <v>10</v>
      </c>
      <c r="B30" s="44" t="s">
        <v>105</v>
      </c>
      <c r="C30" s="45" t="s">
        <v>8</v>
      </c>
      <c r="D30" s="46">
        <v>1</v>
      </c>
      <c r="E30" s="250"/>
      <c r="F30" s="78" t="str">
        <f>IF((D30*E30)=0," ",(D30*E30))</f>
        <v xml:space="preserve"> </v>
      </c>
    </row>
    <row r="31" spans="1:16" ht="12.75" thickBot="1"/>
    <row r="32" spans="1:16" s="68" customFormat="1" ht="30" customHeight="1" thickTop="1" thickBot="1">
      <c r="A32" s="137"/>
      <c r="B32" s="66" t="str">
        <f>+CONCATENATE("REKAPITULACIJA GR.DELA - ",B8)</f>
        <v>REKAPITULACIJA GR.DELA - F1. ZAŠČITA SN KABLOVODA - DV 20kV BREŽICE</v>
      </c>
      <c r="C32" s="67"/>
      <c r="D32" s="101"/>
      <c r="E32" s="132"/>
      <c r="F32" s="103">
        <f>SUM(F9:F31)</f>
        <v>0</v>
      </c>
    </row>
    <row r="33" spans="1:6" s="94" customFormat="1" ht="13.5" thickTop="1">
      <c r="A33" s="136"/>
      <c r="B33" s="123"/>
      <c r="C33" s="45"/>
      <c r="D33" s="46"/>
      <c r="E33" s="29"/>
      <c r="F33" s="29"/>
    </row>
    <row r="34" spans="1:6" s="68" customFormat="1" ht="30" customHeight="1">
      <c r="A34" s="161"/>
      <c r="B34" s="162"/>
      <c r="C34" s="50"/>
      <c r="D34" s="163"/>
      <c r="E34" s="69"/>
      <c r="F34" s="190"/>
    </row>
  </sheetData>
  <sheetProtection algorithmName="SHA-512" hashValue="CM1gW4BGZovhrWtqY5J07sAf65fs5gkHcF7uXE313s4LioP/lrtRLv8mjg7lpsHzraXSBgiCYEiuHNWCKs1iog==" saltValue="UzVJQ0eWswGj4fZ3jFFScw==" spinCount="100000" sheet="1" formatCells="0" formatColumns="0" formatRows="0"/>
  <phoneticPr fontId="8" type="noConversion"/>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rowBreaks count="1" manualBreakCount="1">
    <brk id="25"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43"/>
  <sheetViews>
    <sheetView showZeros="0" view="pageBreakPreview" topLeftCell="A22" zoomScaleNormal="100" zoomScaleSheetLayoutView="100" workbookViewId="0">
      <selection activeCell="E35" sqref="E35"/>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128</v>
      </c>
      <c r="C7" s="45"/>
      <c r="D7" s="46"/>
      <c r="E7" s="29"/>
      <c r="F7" s="29"/>
    </row>
    <row r="8" spans="1:16" s="94" customFormat="1">
      <c r="A8" s="127"/>
      <c r="B8" s="59"/>
      <c r="C8" s="45"/>
      <c r="D8" s="46"/>
      <c r="E8" s="139"/>
      <c r="F8" s="78"/>
    </row>
    <row r="9" spans="1:16" s="111" customFormat="1" ht="24">
      <c r="A9" s="154">
        <f>IF(B8="",MAX($A$7:A8)+1,"")</f>
        <v>1</v>
      </c>
      <c r="B9" s="142" t="s">
        <v>28</v>
      </c>
      <c r="C9" s="45" t="s">
        <v>12</v>
      </c>
      <c r="D9" s="46">
        <v>167</v>
      </c>
      <c r="E9" s="250"/>
      <c r="F9" s="78" t="str">
        <f>IF((D9*E9)=0," ",(D9*E9))</f>
        <v xml:space="preserve"> </v>
      </c>
      <c r="G9" s="94"/>
      <c r="H9" s="94"/>
      <c r="I9" s="94"/>
      <c r="J9" s="94"/>
      <c r="K9" s="94"/>
      <c r="L9" s="94"/>
      <c r="M9" s="94"/>
      <c r="N9" s="94"/>
      <c r="O9" s="94"/>
      <c r="P9" s="94"/>
    </row>
    <row r="10" spans="1:16" s="95" customFormat="1" ht="12.75">
      <c r="A10" s="100"/>
      <c r="B10" s="129"/>
      <c r="C10" s="45"/>
      <c r="D10" s="46"/>
      <c r="E10" s="187"/>
      <c r="F10" s="78"/>
    </row>
    <row r="11" spans="1:16" s="111" customFormat="1" ht="72">
      <c r="A11" s="154">
        <f>IF(B10="",MAX($A$7:A10)+1,"")</f>
        <v>2</v>
      </c>
      <c r="B11" s="143" t="s">
        <v>106</v>
      </c>
      <c r="C11" s="45" t="s">
        <v>13</v>
      </c>
      <c r="D11" s="46">
        <v>243</v>
      </c>
      <c r="E11" s="250"/>
      <c r="F11" s="78" t="str">
        <f>IF((D11*E11)=0," ",(D11*E11))</f>
        <v xml:space="preserve"> </v>
      </c>
      <c r="G11" s="94"/>
      <c r="H11" s="94"/>
      <c r="I11" s="94"/>
      <c r="J11" s="94"/>
      <c r="K11" s="94"/>
      <c r="L11" s="94"/>
      <c r="M11" s="94"/>
      <c r="N11" s="94"/>
      <c r="O11" s="94"/>
      <c r="P11" s="94"/>
    </row>
    <row r="12" spans="1:16" s="95" customFormat="1" ht="12.75">
      <c r="A12" s="51" t="s">
        <v>7</v>
      </c>
      <c r="B12" s="141"/>
      <c r="C12" s="51"/>
      <c r="D12" s="52"/>
      <c r="E12" s="187"/>
      <c r="F12" s="78"/>
    </row>
    <row r="13" spans="1:16" s="111" customFormat="1" ht="60">
      <c r="A13" s="154">
        <f>IF(B12="",MAX($A$7:A12)+1,"")</f>
        <v>3</v>
      </c>
      <c r="B13" s="143" t="s">
        <v>29</v>
      </c>
      <c r="C13" s="124" t="s">
        <v>13</v>
      </c>
      <c r="D13" s="125">
        <v>49</v>
      </c>
      <c r="E13" s="250"/>
      <c r="F13" s="78" t="str">
        <f>IF((D13*E13)=0," ",(D13*E13))</f>
        <v xml:space="preserve"> </v>
      </c>
      <c r="G13" s="94"/>
      <c r="H13" s="94"/>
      <c r="I13" s="94"/>
      <c r="J13" s="94"/>
      <c r="K13" s="94"/>
      <c r="L13" s="94"/>
      <c r="M13" s="94"/>
      <c r="N13" s="94"/>
      <c r="O13" s="94"/>
      <c r="P13" s="94"/>
    </row>
    <row r="14" spans="1:16" s="95" customFormat="1" ht="12.75">
      <c r="A14" s="51"/>
      <c r="B14" s="141"/>
      <c r="C14" s="51"/>
      <c r="D14" s="52"/>
      <c r="E14" s="187"/>
      <c r="F14" s="78"/>
    </row>
    <row r="15" spans="1:16" s="111" customFormat="1" ht="48">
      <c r="A15" s="154">
        <f>IF(B14="",MAX($A$7:A14)+1,"")</f>
        <v>4</v>
      </c>
      <c r="B15" s="53" t="s">
        <v>30</v>
      </c>
      <c r="C15" s="45"/>
      <c r="D15" s="46"/>
      <c r="E15" s="187"/>
      <c r="F15" s="78"/>
      <c r="G15" s="94"/>
      <c r="H15" s="94"/>
      <c r="I15" s="94"/>
      <c r="J15" s="94"/>
      <c r="K15" s="94"/>
      <c r="L15" s="94"/>
      <c r="M15" s="94"/>
      <c r="N15" s="94"/>
      <c r="O15" s="94"/>
      <c r="P15" s="94"/>
    </row>
    <row r="16" spans="1:16" s="111" customFormat="1">
      <c r="A16" s="100"/>
      <c r="B16" s="53"/>
      <c r="C16" s="45"/>
      <c r="D16" s="46"/>
      <c r="E16" s="187"/>
      <c r="F16" s="78"/>
      <c r="G16" s="94"/>
      <c r="H16" s="94"/>
      <c r="I16" s="94"/>
      <c r="J16" s="94"/>
      <c r="K16" s="94"/>
      <c r="L16" s="94"/>
      <c r="M16" s="94"/>
      <c r="N16" s="94"/>
      <c r="O16" s="94"/>
      <c r="P16" s="94"/>
    </row>
    <row r="17" spans="1:16" s="111" customFormat="1">
      <c r="A17" s="100"/>
      <c r="B17" s="53" t="s">
        <v>107</v>
      </c>
      <c r="C17" s="45" t="s">
        <v>12</v>
      </c>
      <c r="D17" s="46">
        <v>55</v>
      </c>
      <c r="E17" s="250"/>
      <c r="F17" s="78" t="str">
        <f>IF((D17*E17)=0," ",(D17*E17))</f>
        <v xml:space="preserve"> </v>
      </c>
      <c r="G17" s="94"/>
      <c r="H17" s="94"/>
      <c r="I17" s="94"/>
      <c r="J17" s="94"/>
      <c r="K17" s="94"/>
      <c r="L17" s="94"/>
      <c r="M17" s="94"/>
      <c r="N17" s="94"/>
      <c r="O17" s="94"/>
      <c r="P17" s="94"/>
    </row>
    <row r="18" spans="1:16" s="111" customFormat="1">
      <c r="A18" s="100"/>
      <c r="B18" s="53"/>
      <c r="C18" s="45"/>
      <c r="D18" s="46"/>
      <c r="E18" s="187"/>
      <c r="F18" s="78"/>
      <c r="G18" s="94"/>
      <c r="H18" s="94"/>
      <c r="I18" s="94"/>
      <c r="J18" s="94"/>
      <c r="K18" s="94"/>
      <c r="L18" s="94"/>
      <c r="M18" s="94"/>
      <c r="N18" s="94"/>
      <c r="O18" s="94"/>
      <c r="P18" s="94"/>
    </row>
    <row r="19" spans="1:16" s="111" customFormat="1">
      <c r="A19" s="100"/>
      <c r="B19" s="53" t="s">
        <v>108</v>
      </c>
      <c r="C19" s="45" t="s">
        <v>12</v>
      </c>
      <c r="D19" s="46">
        <v>112</v>
      </c>
      <c r="E19" s="250"/>
      <c r="F19" s="78" t="str">
        <f>IF((D19*E19)=0," ",(D19*E19))</f>
        <v xml:space="preserve"> </v>
      </c>
      <c r="G19" s="94"/>
      <c r="H19" s="94"/>
      <c r="I19" s="94"/>
      <c r="J19" s="94"/>
      <c r="K19" s="94"/>
      <c r="L19" s="94"/>
      <c r="M19" s="94"/>
      <c r="N19" s="94"/>
      <c r="O19" s="94"/>
      <c r="P19" s="94"/>
    </row>
    <row r="20" spans="1:16" s="95" customFormat="1" ht="12.75">
      <c r="A20" s="51"/>
      <c r="B20" s="141"/>
      <c r="C20" s="51"/>
      <c r="D20" s="52"/>
      <c r="E20" s="187"/>
      <c r="F20" s="78"/>
    </row>
    <row r="21" spans="1:16" s="111" customFormat="1" ht="84">
      <c r="A21" s="154">
        <f>IF(B20="",MAX($A$7:A20)+1,"")</f>
        <v>5</v>
      </c>
      <c r="B21" s="143" t="s">
        <v>112</v>
      </c>
      <c r="C21" s="45"/>
      <c r="D21" s="46"/>
      <c r="E21" s="187"/>
      <c r="F21" s="78"/>
      <c r="G21" s="94"/>
      <c r="H21" s="94"/>
      <c r="I21" s="94"/>
      <c r="J21" s="94"/>
      <c r="K21" s="94"/>
      <c r="L21" s="94"/>
      <c r="M21" s="94"/>
      <c r="N21" s="94"/>
      <c r="O21" s="94"/>
      <c r="P21" s="94"/>
    </row>
    <row r="22" spans="1:16" s="111" customFormat="1">
      <c r="A22" s="100"/>
      <c r="B22" s="53"/>
      <c r="C22" s="45"/>
      <c r="D22" s="46"/>
      <c r="E22" s="187"/>
      <c r="F22" s="78"/>
      <c r="G22" s="94"/>
      <c r="H22" s="94"/>
      <c r="I22" s="94"/>
      <c r="J22" s="94"/>
      <c r="K22" s="94"/>
      <c r="L22" s="94"/>
      <c r="M22" s="94"/>
      <c r="N22" s="94"/>
      <c r="O22" s="94"/>
      <c r="P22" s="94"/>
    </row>
    <row r="23" spans="1:16" s="111" customFormat="1" ht="24">
      <c r="A23" s="100"/>
      <c r="B23" s="53" t="s">
        <v>109</v>
      </c>
      <c r="C23" s="45" t="s">
        <v>12</v>
      </c>
      <c r="D23" s="46">
        <v>1</v>
      </c>
      <c r="E23" s="250"/>
      <c r="F23" s="78" t="str">
        <f>IF((D23*E23)=0," ",(D23*E23))</f>
        <v xml:space="preserve"> </v>
      </c>
      <c r="G23" s="94"/>
      <c r="H23" s="94"/>
      <c r="I23" s="94"/>
      <c r="J23" s="94"/>
      <c r="K23" s="94"/>
      <c r="L23" s="94"/>
      <c r="M23" s="94"/>
      <c r="N23" s="94"/>
      <c r="O23" s="94"/>
      <c r="P23" s="94"/>
    </row>
    <row r="24" spans="1:16" s="111" customFormat="1">
      <c r="A24" s="100"/>
      <c r="B24" s="53"/>
      <c r="C24" s="45"/>
      <c r="D24" s="46"/>
      <c r="E24" s="187"/>
      <c r="F24" s="78"/>
      <c r="G24" s="94"/>
      <c r="H24" s="94"/>
      <c r="I24" s="94"/>
      <c r="J24" s="94"/>
      <c r="K24" s="94"/>
      <c r="L24" s="94"/>
      <c r="M24" s="94"/>
      <c r="N24" s="94"/>
      <c r="O24" s="94"/>
      <c r="P24" s="94"/>
    </row>
    <row r="25" spans="1:16" s="111" customFormat="1" ht="24">
      <c r="A25" s="100"/>
      <c r="B25" s="53" t="s">
        <v>110</v>
      </c>
      <c r="C25" s="45" t="s">
        <v>12</v>
      </c>
      <c r="D25" s="46">
        <v>2</v>
      </c>
      <c r="E25" s="250"/>
      <c r="F25" s="78" t="str">
        <f>IF((D25*E25)=0," ",(D25*E25))</f>
        <v xml:space="preserve"> </v>
      </c>
      <c r="G25" s="94"/>
      <c r="H25" s="94"/>
      <c r="I25" s="94"/>
      <c r="J25" s="94"/>
      <c r="K25" s="94"/>
      <c r="L25" s="94"/>
      <c r="M25" s="94"/>
      <c r="N25" s="94"/>
      <c r="O25" s="94"/>
      <c r="P25" s="94"/>
    </row>
    <row r="26" spans="1:16" s="111" customFormat="1">
      <c r="A26" s="100"/>
      <c r="B26" s="143"/>
      <c r="C26" s="45"/>
      <c r="D26" s="46"/>
      <c r="E26" s="255"/>
      <c r="F26" s="78"/>
      <c r="G26" s="94"/>
      <c r="H26" s="94"/>
      <c r="I26" s="94"/>
      <c r="J26" s="94"/>
      <c r="K26" s="94"/>
      <c r="L26" s="94"/>
      <c r="M26" s="94"/>
      <c r="N26" s="94"/>
      <c r="O26" s="94"/>
      <c r="P26" s="94"/>
    </row>
    <row r="27" spans="1:16" s="111" customFormat="1" ht="24">
      <c r="A27" s="154">
        <f>IF(B26="",MAX($A$7:A26)+1,"")</f>
        <v>6</v>
      </c>
      <c r="B27" s="144" t="s">
        <v>111</v>
      </c>
      <c r="C27" s="124" t="s">
        <v>8</v>
      </c>
      <c r="D27" s="125">
        <v>1</v>
      </c>
      <c r="E27" s="250"/>
      <c r="F27" s="78" t="str">
        <f>IF((D27*E27)=0," ",(D27*E27))</f>
        <v xml:space="preserve"> </v>
      </c>
      <c r="G27" s="94"/>
      <c r="H27" s="94"/>
      <c r="I27" s="94"/>
      <c r="J27" s="94"/>
      <c r="K27" s="94"/>
      <c r="L27" s="94"/>
      <c r="M27" s="94"/>
      <c r="N27" s="94"/>
      <c r="O27" s="94"/>
      <c r="P27" s="94"/>
    </row>
    <row r="28" spans="1:16" s="167" customFormat="1" ht="13.5">
      <c r="A28" s="164"/>
      <c r="B28" s="165"/>
      <c r="C28" s="166"/>
      <c r="D28" s="122"/>
      <c r="E28" s="256"/>
    </row>
    <row r="29" spans="1:16" s="111" customFormat="1" ht="36">
      <c r="A29" s="154">
        <f>IF(B28="",MAX($A$7:A28)+1,"")</f>
        <v>7</v>
      </c>
      <c r="B29" s="144" t="s">
        <v>47</v>
      </c>
      <c r="C29" s="124" t="s">
        <v>8</v>
      </c>
      <c r="D29" s="125">
        <v>1</v>
      </c>
      <c r="E29" s="250"/>
      <c r="F29" s="78" t="str">
        <f>IF((D29*E29)=0," ",(D29*E29))</f>
        <v xml:space="preserve"> </v>
      </c>
      <c r="G29" s="94"/>
      <c r="H29" s="94"/>
      <c r="I29" s="94"/>
      <c r="J29" s="94"/>
      <c r="K29" s="94"/>
      <c r="L29" s="94"/>
      <c r="M29" s="94"/>
      <c r="N29" s="94"/>
      <c r="O29" s="94"/>
      <c r="P29" s="94"/>
    </row>
    <row r="30" spans="1:16" s="95" customFormat="1" ht="12.75">
      <c r="A30" s="51"/>
      <c r="B30" s="141"/>
      <c r="C30" s="51"/>
      <c r="D30" s="52"/>
      <c r="E30" s="187"/>
      <c r="F30" s="78"/>
    </row>
    <row r="31" spans="1:16" s="111" customFormat="1" ht="36">
      <c r="A31" s="154">
        <f>IF(B30="",MAX($A$7:A30)+1,"")</f>
        <v>8</v>
      </c>
      <c r="B31" s="142" t="s">
        <v>31</v>
      </c>
      <c r="C31" s="45" t="s">
        <v>13</v>
      </c>
      <c r="D31" s="46">
        <f>D11-D13</f>
        <v>194</v>
      </c>
      <c r="E31" s="250"/>
      <c r="F31" s="78" t="str">
        <f>IF((D31*E31)=0," ",(D31*E31))</f>
        <v xml:space="preserve"> </v>
      </c>
      <c r="G31" s="94"/>
      <c r="H31" s="94"/>
      <c r="I31" s="94"/>
      <c r="J31" s="94"/>
      <c r="K31" s="94"/>
      <c r="L31" s="94"/>
      <c r="M31" s="94"/>
      <c r="N31" s="94"/>
      <c r="O31" s="94"/>
      <c r="P31" s="94"/>
    </row>
    <row r="32" spans="1:16" s="95" customFormat="1" ht="12.75">
      <c r="A32" s="51"/>
      <c r="B32" s="141"/>
      <c r="C32" s="51"/>
      <c r="D32" s="52"/>
      <c r="E32" s="187"/>
      <c r="F32" s="78"/>
    </row>
    <row r="33" spans="1:16" s="95" customFormat="1" ht="72">
      <c r="A33" s="154">
        <f>IF(B32="",MAX($A$7:A32)+1,"")</f>
        <v>9</v>
      </c>
      <c r="B33" s="53" t="s">
        <v>48</v>
      </c>
      <c r="C33" s="45" t="s">
        <v>8</v>
      </c>
      <c r="D33" s="46">
        <v>3</v>
      </c>
      <c r="E33" s="250"/>
      <c r="F33" s="78" t="str">
        <f>IF((D33*E33)=0," ",(D33*E33))</f>
        <v xml:space="preserve"> </v>
      </c>
    </row>
    <row r="34" spans="1:16" s="95" customFormat="1" ht="12.75">
      <c r="A34" s="51"/>
      <c r="B34" s="141"/>
      <c r="C34" s="51"/>
      <c r="D34" s="52"/>
      <c r="E34" s="187"/>
      <c r="F34" s="78"/>
    </row>
    <row r="35" spans="1:16" s="111" customFormat="1" ht="72">
      <c r="A35" s="154">
        <f>IF(B34="",MAX($A$7:A34)+1,"")</f>
        <v>10</v>
      </c>
      <c r="B35" s="53" t="s">
        <v>32</v>
      </c>
      <c r="C35" s="126" t="s">
        <v>13</v>
      </c>
      <c r="D35" s="46">
        <v>8</v>
      </c>
      <c r="E35" s="250"/>
      <c r="F35" s="78" t="str">
        <f>IF((D35*E35)=0," ",(D35*E35))</f>
        <v xml:space="preserve"> </v>
      </c>
      <c r="G35" s="94"/>
      <c r="H35" s="94"/>
      <c r="I35" s="94"/>
      <c r="J35" s="94"/>
      <c r="K35" s="94"/>
      <c r="L35" s="94"/>
      <c r="M35" s="94"/>
      <c r="N35" s="94"/>
      <c r="O35" s="94"/>
      <c r="P35" s="94"/>
    </row>
    <row r="36" spans="1:16" s="111" customFormat="1">
      <c r="A36" s="100"/>
      <c r="B36" s="53"/>
      <c r="C36" s="126"/>
      <c r="D36" s="46"/>
      <c r="E36" s="187"/>
      <c r="F36" s="29"/>
      <c r="G36" s="94"/>
      <c r="H36" s="94"/>
      <c r="I36" s="94"/>
      <c r="J36" s="94"/>
      <c r="K36" s="94"/>
      <c r="L36" s="94"/>
      <c r="M36" s="94"/>
      <c r="N36" s="94"/>
      <c r="O36" s="94"/>
      <c r="P36" s="94"/>
    </row>
    <row r="37" spans="1:16" s="94" customFormat="1" ht="24">
      <c r="A37" s="154">
        <f>IF(B36="",MAX($A$7:A36)+1,"")</f>
        <v>11</v>
      </c>
      <c r="B37" s="53" t="s">
        <v>33</v>
      </c>
      <c r="C37" s="115" t="s">
        <v>12</v>
      </c>
      <c r="D37" s="122">
        <v>12</v>
      </c>
      <c r="E37" s="250"/>
      <c r="F37" s="78" t="str">
        <f>IF((D37*E37)=0," ",(D37*E37))</f>
        <v xml:space="preserve"> </v>
      </c>
    </row>
    <row r="38" spans="1:16" s="95" customFormat="1" ht="12.75">
      <c r="A38" s="51"/>
      <c r="B38" s="51"/>
      <c r="C38" s="51"/>
      <c r="D38" s="175"/>
      <c r="E38" s="170"/>
      <c r="F38" s="51"/>
    </row>
    <row r="39" spans="1:16" s="94" customFormat="1" ht="60">
      <c r="A39" s="154">
        <f>IF(B38="",MAX($A$7:A38)+1,"")</f>
        <v>12</v>
      </c>
      <c r="B39" s="59" t="s">
        <v>113</v>
      </c>
      <c r="C39" s="45" t="s">
        <v>8</v>
      </c>
      <c r="D39" s="122">
        <v>1</v>
      </c>
      <c r="E39" s="250"/>
      <c r="F39" s="78" t="str">
        <f>IF((D39*E39)=0," ",(D39*E39))</f>
        <v xml:space="preserve"> </v>
      </c>
    </row>
    <row r="40" spans="1:16" s="94" customFormat="1" ht="12.75" thickBot="1">
      <c r="A40" s="100"/>
      <c r="B40" s="129"/>
      <c r="C40" s="45"/>
      <c r="D40" s="46"/>
      <c r="E40" s="140"/>
      <c r="F40" s="102"/>
    </row>
    <row r="41" spans="1:16" s="68" customFormat="1" ht="30" customHeight="1" thickTop="1" thickBot="1">
      <c r="A41" s="137"/>
      <c r="B41" s="66" t="str">
        <f>+CONCATENATE("REKAPITULACIJA GR.DELA - ",B7)</f>
        <v>REKAPITULACIJA GR.DELA - F2. SN KABELSKA KANALIZACIJA (P18-P24)</v>
      </c>
      <c r="C41" s="67"/>
      <c r="D41" s="101"/>
      <c r="E41" s="132"/>
      <c r="F41" s="103">
        <f>SUM(F8:F40)</f>
        <v>0</v>
      </c>
    </row>
    <row r="42" spans="1:16" s="48" customFormat="1" ht="13.5" thickTop="1">
      <c r="A42" s="100"/>
      <c r="B42" s="53"/>
      <c r="C42" s="45"/>
      <c r="D42" s="46"/>
      <c r="E42" s="29"/>
      <c r="F42" s="29"/>
      <c r="G42" s="49"/>
      <c r="H42" s="49"/>
    </row>
    <row r="43" spans="1:16" s="68" customFormat="1" ht="30" customHeight="1">
      <c r="A43" s="161"/>
      <c r="B43" s="162"/>
      <c r="C43" s="50"/>
      <c r="D43" s="163"/>
      <c r="E43" s="69"/>
      <c r="F43" s="190"/>
    </row>
  </sheetData>
  <sheetProtection algorithmName="SHA-512" hashValue="YttxISQF7kw0AdMcGvd+pIf4dgFFsBl6m1h7hyFz4AbtjzNtpWO9wH49j0Hypx+HFT/cxsA2njEx080zQIeDEA==" saltValue="xgzD+2Z7YADCDSpQ7GKUmA==" spinCount="100000" sheet="1" formatCells="0" formatColumns="0" formatRows="0"/>
  <protectedRanges>
    <protectedRange sqref="E38:E39" name="Obseg1_1_1_1_1"/>
  </protectedRange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9"/>
  <sheetViews>
    <sheetView showZeros="0" view="pageBreakPreview" topLeftCell="A26" zoomScaleNormal="100" zoomScaleSheetLayoutView="100" workbookViewId="0">
      <selection activeCell="C35" sqref="C35"/>
    </sheetView>
  </sheetViews>
  <sheetFormatPr defaultColWidth="9" defaultRowHeight="12"/>
  <cols>
    <col min="1" max="1" width="4.42578125" style="13" customWidth="1"/>
    <col min="2" max="2" width="40.7109375" style="15" customWidth="1"/>
    <col min="3" max="3" width="4.7109375" style="1" customWidth="1"/>
    <col min="4" max="4" width="7.7109375" style="77" customWidth="1"/>
    <col min="5" max="5" width="15.7109375" style="105" customWidth="1"/>
    <col min="6" max="6" width="15.28515625" style="71" customWidth="1"/>
    <col min="7" max="16384" width="9" style="12"/>
  </cols>
  <sheetData>
    <row r="1" spans="1:16" s="5" customFormat="1" ht="14.1" customHeight="1">
      <c r="D1" s="72"/>
      <c r="E1" s="72"/>
      <c r="F1" s="29"/>
    </row>
    <row r="2" spans="1:16" s="5" customFormat="1" ht="14.1" customHeight="1">
      <c r="A2" s="23"/>
      <c r="B2" s="23"/>
      <c r="C2" s="23"/>
      <c r="D2" s="73"/>
      <c r="E2" s="73"/>
      <c r="F2" s="29"/>
    </row>
    <row r="3" spans="1:16" s="5" customFormat="1">
      <c r="D3" s="72"/>
      <c r="E3" s="72"/>
      <c r="F3" s="29"/>
    </row>
    <row r="4" spans="1:16" s="6" customFormat="1" ht="12.75">
      <c r="A4" s="133"/>
      <c r="B4" s="27" t="s">
        <v>9</v>
      </c>
      <c r="C4" s="28" t="s">
        <v>3</v>
      </c>
      <c r="D4" s="74" t="s">
        <v>4</v>
      </c>
      <c r="E4" s="74" t="s">
        <v>5</v>
      </c>
      <c r="F4" s="99" t="s">
        <v>6</v>
      </c>
    </row>
    <row r="5" spans="1:16" s="14" customFormat="1">
      <c r="A5" s="24"/>
      <c r="B5" s="17" t="s">
        <v>1</v>
      </c>
      <c r="C5" s="25"/>
      <c r="D5" s="75"/>
      <c r="E5" s="112"/>
      <c r="F5" s="29"/>
    </row>
    <row r="6" spans="1:16" s="14" customFormat="1">
      <c r="A6" s="24"/>
      <c r="B6" s="17"/>
      <c r="C6" s="25"/>
      <c r="D6" s="75"/>
      <c r="E6" s="112"/>
      <c r="F6" s="29"/>
    </row>
    <row r="7" spans="1:16" s="94" customFormat="1" ht="12.75">
      <c r="A7" s="136"/>
      <c r="B7" s="123" t="s">
        <v>129</v>
      </c>
      <c r="C7" s="45"/>
      <c r="D7" s="46"/>
      <c r="E7" s="29"/>
      <c r="F7" s="29"/>
    </row>
    <row r="8" spans="1:16" s="94" customFormat="1">
      <c r="A8" s="127"/>
      <c r="B8" s="59"/>
      <c r="C8" s="45"/>
      <c r="D8" s="46"/>
      <c r="E8" s="139"/>
      <c r="F8" s="78"/>
    </row>
    <row r="9" spans="1:16" s="111" customFormat="1" ht="24">
      <c r="A9" s="154">
        <f>IF(B8="",MAX($A$8:A8)+1,"")</f>
        <v>1</v>
      </c>
      <c r="B9" s="142" t="s">
        <v>28</v>
      </c>
      <c r="C9" s="45" t="s">
        <v>12</v>
      </c>
      <c r="D9" s="46">
        <v>62</v>
      </c>
      <c r="E9" s="250"/>
      <c r="F9" s="78" t="str">
        <f>IF((D9*E9)=0," ",(D9*E9))</f>
        <v xml:space="preserve"> </v>
      </c>
      <c r="G9" s="94"/>
      <c r="H9" s="94"/>
      <c r="I9" s="94"/>
      <c r="J9" s="94"/>
      <c r="K9" s="94"/>
      <c r="L9" s="94"/>
      <c r="M9" s="94"/>
      <c r="N9" s="94"/>
      <c r="O9" s="94"/>
      <c r="P9" s="94"/>
    </row>
    <row r="10" spans="1:16" s="95" customFormat="1" ht="12.75">
      <c r="A10" s="100"/>
      <c r="B10" s="129"/>
      <c r="C10" s="45"/>
      <c r="D10" s="46"/>
      <c r="E10" s="187"/>
      <c r="F10" s="78"/>
    </row>
    <row r="11" spans="1:16" s="111" customFormat="1" ht="72">
      <c r="A11" s="154">
        <f>IF(B10="",MAX($A$8:A10)+1,"")</f>
        <v>2</v>
      </c>
      <c r="B11" s="143" t="s">
        <v>114</v>
      </c>
      <c r="C11" s="45" t="s">
        <v>13</v>
      </c>
      <c r="D11" s="46">
        <v>75</v>
      </c>
      <c r="E11" s="250"/>
      <c r="F11" s="78" t="str">
        <f>IF((D11*E11)=0," ",(D11*E11))</f>
        <v xml:space="preserve"> </v>
      </c>
      <c r="G11" s="94"/>
      <c r="H11" s="94"/>
      <c r="I11" s="94"/>
      <c r="J11" s="94"/>
      <c r="K11" s="94"/>
      <c r="L11" s="94"/>
      <c r="M11" s="94"/>
      <c r="N11" s="94"/>
      <c r="O11" s="94"/>
      <c r="P11" s="94"/>
    </row>
    <row r="12" spans="1:16" s="95" customFormat="1" ht="12.75">
      <c r="A12" s="51" t="s">
        <v>7</v>
      </c>
      <c r="B12" s="141"/>
      <c r="C12" s="51"/>
      <c r="D12" s="52"/>
      <c r="E12" s="187"/>
      <c r="F12" s="78"/>
    </row>
    <row r="13" spans="1:16" s="111" customFormat="1" ht="60">
      <c r="A13" s="154">
        <f>IF(B12="",MAX($A$8:A12)+1,"")</f>
        <v>3</v>
      </c>
      <c r="B13" s="143" t="s">
        <v>29</v>
      </c>
      <c r="C13" s="124" t="s">
        <v>13</v>
      </c>
      <c r="D13" s="125">
        <v>15</v>
      </c>
      <c r="E13" s="250"/>
      <c r="F13" s="78" t="str">
        <f>IF((D13*E13)=0," ",(D13*E13))</f>
        <v xml:space="preserve"> </v>
      </c>
      <c r="G13" s="94"/>
      <c r="H13" s="94"/>
      <c r="I13" s="94"/>
      <c r="J13" s="94"/>
      <c r="K13" s="94"/>
      <c r="L13" s="94"/>
      <c r="M13" s="94"/>
      <c r="N13" s="94"/>
      <c r="O13" s="94"/>
      <c r="P13" s="94"/>
    </row>
    <row r="14" spans="1:16" s="95" customFormat="1" ht="12.75">
      <c r="A14" s="51"/>
      <c r="B14" s="141"/>
      <c r="C14" s="51"/>
      <c r="D14" s="52"/>
      <c r="E14" s="187"/>
      <c r="F14" s="78"/>
    </row>
    <row r="15" spans="1:16" s="111" customFormat="1" ht="48">
      <c r="A15" s="154">
        <f>IF(B14="",MAX($A$8:A14)+1,"")</f>
        <v>4</v>
      </c>
      <c r="B15" s="53" t="s">
        <v>30</v>
      </c>
      <c r="C15" s="45"/>
      <c r="D15" s="46"/>
      <c r="E15" s="187"/>
      <c r="F15" s="78"/>
      <c r="G15" s="94"/>
      <c r="H15" s="94"/>
      <c r="I15" s="94"/>
      <c r="J15" s="94"/>
      <c r="K15" s="94"/>
      <c r="L15" s="94"/>
      <c r="M15" s="94"/>
      <c r="N15" s="94"/>
      <c r="O15" s="94"/>
      <c r="P15" s="94"/>
    </row>
    <row r="16" spans="1:16" s="111" customFormat="1">
      <c r="A16" s="100"/>
      <c r="B16" s="53"/>
      <c r="C16" s="45"/>
      <c r="D16" s="46"/>
      <c r="E16" s="187"/>
      <c r="F16" s="78"/>
      <c r="G16" s="94"/>
      <c r="H16" s="94"/>
      <c r="I16" s="94"/>
      <c r="J16" s="94"/>
      <c r="K16" s="94"/>
      <c r="L16" s="94"/>
      <c r="M16" s="94"/>
      <c r="N16" s="94"/>
      <c r="O16" s="94"/>
      <c r="P16" s="94"/>
    </row>
    <row r="17" spans="1:16" s="111" customFormat="1">
      <c r="A17" s="100"/>
      <c r="B17" s="53" t="s">
        <v>107</v>
      </c>
      <c r="C17" s="45" t="s">
        <v>12</v>
      </c>
      <c r="D17" s="46">
        <v>62</v>
      </c>
      <c r="E17" s="250"/>
      <c r="F17" s="78" t="str">
        <f>IF((D17*E17)=0," ",(D17*E17))</f>
        <v xml:space="preserve"> </v>
      </c>
      <c r="G17" s="94"/>
      <c r="H17" s="94"/>
      <c r="I17" s="94"/>
      <c r="J17" s="94"/>
      <c r="K17" s="94"/>
      <c r="L17" s="94"/>
      <c r="M17" s="94"/>
      <c r="N17" s="94"/>
      <c r="O17" s="94"/>
      <c r="P17" s="94"/>
    </row>
    <row r="18" spans="1:16" s="95" customFormat="1" ht="12.75">
      <c r="A18" s="51"/>
      <c r="B18" s="141"/>
      <c r="C18" s="51"/>
      <c r="D18" s="52"/>
      <c r="E18" s="187"/>
      <c r="F18" s="78"/>
    </row>
    <row r="19" spans="1:16" s="111" customFormat="1" ht="84">
      <c r="A19" s="154">
        <f>IF(B18="",MAX($A$8:A18)+1,"")</f>
        <v>5</v>
      </c>
      <c r="B19" s="143" t="s">
        <v>112</v>
      </c>
      <c r="C19" s="45" t="s">
        <v>11</v>
      </c>
      <c r="D19" s="46">
        <v>4</v>
      </c>
      <c r="E19" s="250"/>
      <c r="F19" s="78" t="str">
        <f>IF((D19*E19)=0," ",(D19*E19))</f>
        <v xml:space="preserve"> </v>
      </c>
      <c r="G19" s="94"/>
      <c r="H19" s="94"/>
      <c r="I19" s="94"/>
      <c r="J19" s="94"/>
      <c r="K19" s="94"/>
      <c r="L19" s="94"/>
      <c r="M19" s="94"/>
      <c r="N19" s="94"/>
      <c r="O19" s="94"/>
      <c r="P19" s="94"/>
    </row>
    <row r="20" spans="1:16" s="111" customFormat="1">
      <c r="A20" s="100"/>
      <c r="B20" s="53"/>
      <c r="C20" s="45"/>
      <c r="D20" s="46"/>
      <c r="E20" s="187"/>
      <c r="F20" s="78"/>
      <c r="G20" s="94"/>
      <c r="H20" s="94"/>
      <c r="I20" s="94"/>
      <c r="J20" s="94"/>
      <c r="K20" s="94"/>
      <c r="L20" s="94"/>
      <c r="M20" s="94"/>
      <c r="N20" s="94"/>
      <c r="O20" s="94"/>
      <c r="P20" s="94"/>
    </row>
    <row r="21" spans="1:16" s="111" customFormat="1" ht="24">
      <c r="A21" s="100"/>
      <c r="B21" s="53" t="s">
        <v>115</v>
      </c>
      <c r="C21" s="45" t="s">
        <v>12</v>
      </c>
      <c r="D21" s="46">
        <v>1</v>
      </c>
      <c r="E21" s="250"/>
      <c r="F21" s="78" t="str">
        <f>IF((D21*E21)=0," ",(D21*E21))</f>
        <v xml:space="preserve"> </v>
      </c>
      <c r="G21" s="94"/>
      <c r="H21" s="94"/>
      <c r="I21" s="94"/>
      <c r="J21" s="94"/>
      <c r="K21" s="94"/>
      <c r="L21" s="94"/>
      <c r="M21" s="94"/>
      <c r="N21" s="94"/>
      <c r="O21" s="94"/>
      <c r="P21" s="94"/>
    </row>
    <row r="22" spans="1:16" s="111" customFormat="1">
      <c r="A22" s="100"/>
      <c r="B22" s="143"/>
      <c r="C22" s="45"/>
      <c r="D22" s="46"/>
      <c r="E22" s="255"/>
      <c r="F22" s="78"/>
      <c r="G22" s="94"/>
      <c r="H22" s="94"/>
      <c r="I22" s="94"/>
      <c r="J22" s="94"/>
      <c r="K22" s="94"/>
      <c r="L22" s="94"/>
      <c r="M22" s="94"/>
      <c r="N22" s="94"/>
      <c r="O22" s="94"/>
      <c r="P22" s="94"/>
    </row>
    <row r="23" spans="1:16" s="111" customFormat="1" ht="24">
      <c r="A23" s="154">
        <f>IF(B22="",MAX($A$8:A22)+1,"")</f>
        <v>6</v>
      </c>
      <c r="B23" s="144" t="s">
        <v>111</v>
      </c>
      <c r="C23" s="124" t="s">
        <v>8</v>
      </c>
      <c r="D23" s="125">
        <v>1</v>
      </c>
      <c r="E23" s="250"/>
      <c r="F23" s="78" t="str">
        <f>IF((D23*E23)=0," ",(D23*E23))</f>
        <v xml:space="preserve"> </v>
      </c>
      <c r="G23" s="94"/>
      <c r="H23" s="94"/>
      <c r="I23" s="94"/>
      <c r="J23" s="94"/>
      <c r="K23" s="94"/>
      <c r="L23" s="94"/>
      <c r="M23" s="94"/>
      <c r="N23" s="94"/>
      <c r="O23" s="94"/>
      <c r="P23" s="94"/>
    </row>
    <row r="24" spans="1:16" s="167" customFormat="1" ht="13.5">
      <c r="A24" s="164"/>
      <c r="B24" s="165"/>
      <c r="C24" s="166"/>
      <c r="D24" s="122"/>
      <c r="E24" s="256"/>
    </row>
    <row r="25" spans="1:16" s="111" customFormat="1" ht="36">
      <c r="A25" s="154">
        <f>IF(B24="",MAX($A$8:A24)+1,"")</f>
        <v>7</v>
      </c>
      <c r="B25" s="144" t="s">
        <v>47</v>
      </c>
      <c r="C25" s="124" t="s">
        <v>8</v>
      </c>
      <c r="D25" s="125">
        <v>1</v>
      </c>
      <c r="E25" s="250"/>
      <c r="F25" s="78" t="str">
        <f>IF((D25*E25)=0," ",(D25*E25))</f>
        <v xml:space="preserve"> </v>
      </c>
      <c r="G25" s="94"/>
      <c r="H25" s="94"/>
      <c r="I25" s="94"/>
      <c r="J25" s="94"/>
      <c r="K25" s="94"/>
      <c r="L25" s="94"/>
      <c r="M25" s="94"/>
      <c r="N25" s="94"/>
      <c r="O25" s="94"/>
      <c r="P25" s="94"/>
    </row>
    <row r="26" spans="1:16" s="95" customFormat="1" ht="12.75">
      <c r="A26" s="51"/>
      <c r="B26" s="141"/>
      <c r="C26" s="51"/>
      <c r="D26" s="52"/>
      <c r="E26" s="187"/>
      <c r="F26" s="78"/>
    </row>
    <row r="27" spans="1:16" s="111" customFormat="1" ht="36">
      <c r="A27" s="154">
        <f>IF(B26="",MAX($A$8:A26)+1,"")</f>
        <v>8</v>
      </c>
      <c r="B27" s="142" t="s">
        <v>31</v>
      </c>
      <c r="C27" s="45" t="s">
        <v>13</v>
      </c>
      <c r="D27" s="46">
        <f>D11-D13</f>
        <v>60</v>
      </c>
      <c r="E27" s="250"/>
      <c r="F27" s="78" t="str">
        <f>IF((D27*E27)=0," ",(D27*E27))</f>
        <v xml:space="preserve"> </v>
      </c>
      <c r="G27" s="94"/>
      <c r="H27" s="94"/>
      <c r="I27" s="94"/>
      <c r="J27" s="94"/>
      <c r="K27" s="94"/>
      <c r="L27" s="94"/>
      <c r="M27" s="94"/>
      <c r="N27" s="94"/>
      <c r="O27" s="94"/>
      <c r="P27" s="94"/>
    </row>
    <row r="28" spans="1:16" s="95" customFormat="1" ht="12.75">
      <c r="A28" s="51"/>
      <c r="B28" s="141"/>
      <c r="C28" s="51"/>
      <c r="D28" s="52"/>
      <c r="E28" s="187"/>
      <c r="F28" s="78"/>
    </row>
    <row r="29" spans="1:16" s="95" customFormat="1" ht="72">
      <c r="A29" s="154">
        <f>IF(B28="",MAX($A$8:A28)+1,"")</f>
        <v>9</v>
      </c>
      <c r="B29" s="53" t="s">
        <v>48</v>
      </c>
      <c r="C29" s="45" t="s">
        <v>8</v>
      </c>
      <c r="D29" s="46">
        <v>2</v>
      </c>
      <c r="E29" s="250"/>
      <c r="F29" s="78" t="str">
        <f>IF((D29*E29)=0," ",(D29*E29))</f>
        <v xml:space="preserve"> </v>
      </c>
    </row>
    <row r="30" spans="1:16" s="95" customFormat="1" ht="12.75">
      <c r="A30" s="51"/>
      <c r="B30" s="141"/>
      <c r="C30" s="51"/>
      <c r="D30" s="52"/>
      <c r="E30" s="187"/>
      <c r="F30" s="78"/>
    </row>
    <row r="31" spans="1:16" s="111" customFormat="1" ht="72">
      <c r="A31" s="154">
        <f>IF(B30="",MAX($A$8:A30)+1,"")</f>
        <v>10</v>
      </c>
      <c r="B31" s="53" t="s">
        <v>32</v>
      </c>
      <c r="C31" s="126" t="s">
        <v>13</v>
      </c>
      <c r="D31" s="46">
        <v>4</v>
      </c>
      <c r="E31" s="250"/>
      <c r="F31" s="78" t="str">
        <f>IF((D31*E31)=0," ",(D31*E31))</f>
        <v xml:space="preserve"> </v>
      </c>
      <c r="G31" s="94"/>
      <c r="H31" s="94"/>
      <c r="I31" s="94"/>
      <c r="J31" s="94"/>
      <c r="K31" s="94"/>
      <c r="L31" s="94"/>
      <c r="M31" s="94"/>
      <c r="N31" s="94"/>
      <c r="O31" s="94"/>
      <c r="P31" s="94"/>
    </row>
    <row r="32" spans="1:16" s="111" customFormat="1">
      <c r="A32" s="100"/>
      <c r="B32" s="53"/>
      <c r="C32" s="126"/>
      <c r="D32" s="46"/>
      <c r="E32" s="187"/>
      <c r="F32" s="29"/>
      <c r="G32" s="94"/>
      <c r="H32" s="94"/>
      <c r="I32" s="94"/>
      <c r="J32" s="94"/>
      <c r="K32" s="94"/>
      <c r="L32" s="94"/>
      <c r="M32" s="94"/>
      <c r="N32" s="94"/>
      <c r="O32" s="94"/>
      <c r="P32" s="94"/>
    </row>
    <row r="33" spans="1:8" s="94" customFormat="1" ht="24">
      <c r="A33" s="154">
        <f>IF(B32="",MAX($A$8:A32)+1,"")</f>
        <v>11</v>
      </c>
      <c r="B33" s="53" t="s">
        <v>33</v>
      </c>
      <c r="C33" s="115" t="s">
        <v>12</v>
      </c>
      <c r="D33" s="122">
        <v>6</v>
      </c>
      <c r="E33" s="250"/>
      <c r="F33" s="78" t="str">
        <f>IF((D33*E33)=0," ",(D33*E33))</f>
        <v xml:space="preserve"> </v>
      </c>
    </row>
    <row r="34" spans="1:8" s="95" customFormat="1" ht="12.75">
      <c r="A34" s="51"/>
      <c r="B34" s="51"/>
      <c r="C34" s="51"/>
      <c r="D34" s="175"/>
      <c r="E34" s="170"/>
      <c r="F34" s="51"/>
    </row>
    <row r="35" spans="1:8" s="94" customFormat="1" ht="60">
      <c r="A35" s="154">
        <f>IF(B34="",MAX($A$8:A34)+1,"")</f>
        <v>12</v>
      </c>
      <c r="B35" s="59" t="s">
        <v>113</v>
      </c>
      <c r="C35" s="45" t="s">
        <v>8</v>
      </c>
      <c r="D35" s="122">
        <v>1</v>
      </c>
      <c r="E35" s="250"/>
      <c r="F35" s="78" t="str">
        <f>IF((D35*E35)=0," ",(D35*E35))</f>
        <v xml:space="preserve"> </v>
      </c>
    </row>
    <row r="36" spans="1:8" s="94" customFormat="1" ht="12.75" thickBot="1">
      <c r="A36" s="100"/>
      <c r="B36" s="129"/>
      <c r="C36" s="45"/>
      <c r="D36" s="46"/>
      <c r="E36" s="140"/>
      <c r="F36" s="102"/>
    </row>
    <row r="37" spans="1:8" s="68" customFormat="1" ht="30" customHeight="1" thickTop="1" thickBot="1">
      <c r="A37" s="137"/>
      <c r="B37" s="66" t="str">
        <f>+CONCATENATE("REKAPITULACIJA GR.DELA - ",B7)</f>
        <v>REKAPITULACIJA GR.DELA - F3. SN KABELSKA KANALIZACIJA (P35-P38)</v>
      </c>
      <c r="C37" s="67"/>
      <c r="D37" s="101"/>
      <c r="E37" s="132"/>
      <c r="F37" s="103">
        <f>SUM(F8:F36)</f>
        <v>0</v>
      </c>
    </row>
    <row r="38" spans="1:8" s="48" customFormat="1" ht="13.5" thickTop="1">
      <c r="A38" s="100"/>
      <c r="B38" s="53"/>
      <c r="C38" s="45"/>
      <c r="D38" s="46"/>
      <c r="E38" s="29"/>
      <c r="F38" s="29"/>
      <c r="G38" s="49"/>
      <c r="H38" s="49"/>
    </row>
    <row r="39" spans="1:8" s="68" customFormat="1" ht="30" customHeight="1">
      <c r="A39" s="161"/>
      <c r="B39" s="162"/>
      <c r="C39" s="50"/>
      <c r="D39" s="163"/>
      <c r="E39" s="69"/>
      <c r="F39" s="190"/>
    </row>
  </sheetData>
  <sheetProtection algorithmName="SHA-512" hashValue="3aaYQGY571bNLVq9N4pO7kJqOnw7Wbw6lqmPRh4N5dDJ8Hc3zto/x5Kt0lWaekAmmIJgfHsUsaq+aT1MmQPUFA==" saltValue="kbrLJTFtphYLVAwDx+RLjQ==" spinCount="100000" sheet="1" formatCells="0" formatColumns="0" formatRows="0"/>
  <protectedRanges>
    <protectedRange sqref="E34:E35" name="Obseg1_1_1_1_1"/>
  </protectedRange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doc: &amp;F&amp;R&amp;"Arial,Krepko"&amp;20 4&amp;"Arial,Poševno"&amp;8
&amp;P/&amp;N</oddFooter>
  </headerFooter>
  <rowBreaks count="1" manualBreakCount="1">
    <brk id="3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32</vt:i4>
      </vt:variant>
    </vt:vector>
  </HeadingPairs>
  <TitlesOfParts>
    <vt:vector size="48" baseType="lpstr">
      <vt:lpstr>REKAPITULACIJA</vt:lpstr>
      <vt:lpstr>E1. DV_BREŽICE </vt:lpstr>
      <vt:lpstr>E2. DV_ZAKOT_1_P18</vt:lpstr>
      <vt:lpstr>E3. DV_ZAKOT_1_P35</vt:lpstr>
      <vt:lpstr>E4. DV_CERKLJE</vt:lpstr>
      <vt:lpstr>E5. CESTNA_RAZSV</vt:lpstr>
      <vt:lpstr>F1. DV_BREŽICE</vt:lpstr>
      <vt:lpstr>F2. SN_KK_P18</vt:lpstr>
      <vt:lpstr>F3. SN_KK_P35</vt:lpstr>
      <vt:lpstr>F4. ZAŠČITA_NN</vt:lpstr>
      <vt:lpstr>F5. CESTNA_RAZSV</vt:lpstr>
      <vt:lpstr>F6. TK_KK</vt:lpstr>
      <vt:lpstr>F7. TK_KK_R</vt:lpstr>
      <vt:lpstr>F8. ZAŠČITA_TK</vt:lpstr>
      <vt:lpstr>F9. ZAŠČITA_T-2</vt:lpstr>
      <vt:lpstr>F10. SPLOŠNO</vt:lpstr>
      <vt:lpstr>'E1. DV_BREŽICE '!Področje_tiskanja</vt:lpstr>
      <vt:lpstr>'E2. DV_ZAKOT_1_P18'!Področje_tiskanja</vt:lpstr>
      <vt:lpstr>'E3. DV_ZAKOT_1_P35'!Področje_tiskanja</vt:lpstr>
      <vt:lpstr>'E4. DV_CERKLJE'!Področje_tiskanja</vt:lpstr>
      <vt:lpstr>'E5. CESTNA_RAZSV'!Področje_tiskanja</vt:lpstr>
      <vt:lpstr>'F1. DV_BREŽICE'!Področje_tiskanja</vt:lpstr>
      <vt:lpstr>'F10. SPLOŠNO'!Področje_tiskanja</vt:lpstr>
      <vt:lpstr>'F2. SN_KK_P18'!Področje_tiskanja</vt:lpstr>
      <vt:lpstr>'F3. SN_KK_P35'!Področje_tiskanja</vt:lpstr>
      <vt:lpstr>'F4. ZAŠČITA_NN'!Področje_tiskanja</vt:lpstr>
      <vt:lpstr>'F5. CESTNA_RAZSV'!Področje_tiskanja</vt:lpstr>
      <vt:lpstr>'F6. TK_KK'!Področje_tiskanja</vt:lpstr>
      <vt:lpstr>'F7. TK_KK_R'!Področje_tiskanja</vt:lpstr>
      <vt:lpstr>'F8. ZAŠČITA_TK'!Področje_tiskanja</vt:lpstr>
      <vt:lpstr>'F9. ZAŠČITA_T-2'!Področje_tiskanja</vt:lpstr>
      <vt:lpstr>REKAPITULACIJA!Področje_tiskanja</vt:lpstr>
      <vt:lpstr>'E1. DV_BREŽICE '!Tiskanje_naslovov</vt:lpstr>
      <vt:lpstr>'E2. DV_ZAKOT_1_P18'!Tiskanje_naslovov</vt:lpstr>
      <vt:lpstr>'E3. DV_ZAKOT_1_P35'!Tiskanje_naslovov</vt:lpstr>
      <vt:lpstr>'E4. DV_CERKLJE'!Tiskanje_naslovov</vt:lpstr>
      <vt:lpstr>'E5. CESTNA_RAZSV'!Tiskanje_naslovov</vt:lpstr>
      <vt:lpstr>'F1. DV_BREŽICE'!Tiskanje_naslovov</vt:lpstr>
      <vt:lpstr>'F10. SPLOŠNO'!Tiskanje_naslovov</vt:lpstr>
      <vt:lpstr>'F2. SN_KK_P18'!Tiskanje_naslovov</vt:lpstr>
      <vt:lpstr>'F3. SN_KK_P35'!Tiskanje_naslovov</vt:lpstr>
      <vt:lpstr>'F4. ZAŠČITA_NN'!Tiskanje_naslovov</vt:lpstr>
      <vt:lpstr>'F5. CESTNA_RAZSV'!Tiskanje_naslovov</vt:lpstr>
      <vt:lpstr>'F6. TK_KK'!Tiskanje_naslovov</vt:lpstr>
      <vt:lpstr>'F7. TK_KK_R'!Tiskanje_naslovov</vt:lpstr>
      <vt:lpstr>'F8. ZAŠČITA_TK'!Tiskanje_naslovov</vt:lpstr>
      <vt:lpstr>'F9. ZAŠČITA_T-2'!Tiskanje_naslovov</vt:lpstr>
      <vt:lpstr>REKAPITULACIJA!Tiskanje_naslovov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Molan</dc:creator>
  <cp:lastModifiedBy>Vilma Zupančič</cp:lastModifiedBy>
  <cp:lastPrinted>2015-09-15T10:19:39Z</cp:lastPrinted>
  <dcterms:created xsi:type="dcterms:W3CDTF">2000-06-09T14:07:04Z</dcterms:created>
  <dcterms:modified xsi:type="dcterms:W3CDTF">2017-05-15T07:18:57Z</dcterms:modified>
</cp:coreProperties>
</file>